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ahortua\Downloads\"/>
    </mc:Choice>
  </mc:AlternateContent>
  <bookViews>
    <workbookView xWindow="0" yWindow="0" windowWidth="24000" windowHeight="9735"/>
  </bookViews>
  <sheets>
    <sheet name="indicadores" sheetId="1" r:id="rId1"/>
    <sheet name="cumplimiento " sheetId="2" r:id="rId2"/>
  </sheet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11" i="1" l="1"/>
  <c r="K12" i="1"/>
  <c r="K50" i="1"/>
  <c r="K51" i="1"/>
  <c r="K53" i="1"/>
  <c r="K54" i="1"/>
  <c r="K55" i="1"/>
  <c r="K45" i="1"/>
  <c r="K46" i="1"/>
  <c r="K47" i="1"/>
  <c r="K58" i="1"/>
  <c r="K59" i="1"/>
  <c r="K60" i="1"/>
  <c r="K42" i="1"/>
  <c r="L41" i="1" s="1"/>
  <c r="K41" i="1" l="1"/>
  <c r="K43" i="1"/>
  <c r="K39" i="1"/>
  <c r="K40" i="1"/>
  <c r="K35" i="1"/>
  <c r="K36" i="1"/>
  <c r="K37" i="1"/>
  <c r="K38" i="1"/>
  <c r="K32" i="1"/>
  <c r="K33" i="1"/>
  <c r="K34" i="1"/>
  <c r="K31" i="1"/>
  <c r="K30" i="1"/>
  <c r="K29" i="1"/>
  <c r="K28" i="1"/>
  <c r="K27" i="1"/>
  <c r="K26" i="1"/>
  <c r="K25" i="1"/>
  <c r="K11" i="1"/>
  <c r="K13" i="1"/>
  <c r="K14" i="1"/>
  <c r="K10" i="1"/>
  <c r="K15" i="1"/>
  <c r="K16" i="1"/>
  <c r="K17" i="1"/>
  <c r="K18" i="1"/>
  <c r="K19" i="1"/>
  <c r="K20" i="1"/>
  <c r="K21" i="1"/>
  <c r="K22" i="1"/>
  <c r="K23" i="1"/>
  <c r="K24" i="1"/>
  <c r="K44" i="1"/>
  <c r="K48" i="1"/>
  <c r="L45" i="1" s="1"/>
  <c r="K49" i="1"/>
  <c r="K52" i="1"/>
  <c r="L50" i="1" s="1"/>
  <c r="K56" i="1"/>
  <c r="L53" i="1" s="1"/>
  <c r="K57" i="1"/>
  <c r="K61" i="1"/>
  <c r="L58" i="1" s="1"/>
  <c r="K9" i="1"/>
  <c r="L39" i="1" l="1"/>
  <c r="L16" i="1"/>
  <c r="U6" i="2" s="1"/>
  <c r="V6" i="2" s="1"/>
  <c r="L18" i="1"/>
  <c r="U7" i="2" s="1"/>
  <c r="V7" i="2" s="1"/>
  <c r="U5" i="2"/>
  <c r="V5" i="2" s="1"/>
  <c r="L25" i="1"/>
  <c r="L9" i="1"/>
  <c r="U4" i="2" s="1"/>
  <c r="M9" i="1"/>
  <c r="L35" i="1"/>
  <c r="L44" i="1"/>
  <c r="L49" i="1"/>
  <c r="L57" i="1"/>
  <c r="L62" i="1" l="1"/>
  <c r="M62" i="1" s="1"/>
  <c r="M18" i="1"/>
  <c r="M11" i="1"/>
  <c r="V4" i="2"/>
  <c r="U10" i="2"/>
  <c r="V10" i="2" s="1"/>
  <c r="U13" i="2"/>
  <c r="V13" i="2" s="1"/>
  <c r="U12" i="2"/>
  <c r="V12" i="2" s="1"/>
  <c r="U11" i="2"/>
  <c r="V11" i="2" s="1"/>
  <c r="U18" i="2"/>
  <c r="V18" i="2" s="1"/>
  <c r="U16" i="2"/>
  <c r="V16" i="2" s="1"/>
  <c r="U8" i="2"/>
  <c r="V8" i="2" s="1"/>
  <c r="U17" i="2"/>
  <c r="V17" i="2" s="1"/>
  <c r="U15" i="2"/>
  <c r="V15" i="2" s="1"/>
  <c r="U14" i="2"/>
  <c r="V14" i="2" s="1"/>
  <c r="M45" i="1"/>
  <c r="U9" i="2"/>
  <c r="V9" i="2" s="1"/>
  <c r="M44" i="1"/>
  <c r="M41" i="1"/>
  <c r="M16" i="1"/>
  <c r="M58" i="1"/>
  <c r="M39" i="1"/>
  <c r="M57" i="1"/>
  <c r="M35" i="1"/>
  <c r="M50" i="1"/>
  <c r="M53" i="1"/>
  <c r="M25" i="1"/>
  <c r="M49" i="1"/>
  <c r="L63" i="1" l="1"/>
  <c r="U19" i="2"/>
  <c r="V19" i="2" s="1"/>
  <c r="U20" i="2" l="1"/>
  <c r="V20" i="2" s="1"/>
  <c r="N63" i="1"/>
</calcChain>
</file>

<file path=xl/sharedStrings.xml><?xml version="1.0" encoding="utf-8"?>
<sst xmlns="http://schemas.openxmlformats.org/spreadsheetml/2006/main" count="205" uniqueCount="140">
  <si>
    <t xml:space="preserve">INDICADOR </t>
  </si>
  <si>
    <t>SGIN10</t>
  </si>
  <si>
    <t>SGIN11</t>
  </si>
  <si>
    <t>SGIN12</t>
  </si>
  <si>
    <t>SGIN13</t>
  </si>
  <si>
    <t>SGIN14</t>
  </si>
  <si>
    <t>SGIN15</t>
  </si>
  <si>
    <t>SGIN16</t>
  </si>
  <si>
    <t>SGIN01</t>
  </si>
  <si>
    <t>SGIN02</t>
  </si>
  <si>
    <t>SGIN03</t>
  </si>
  <si>
    <t>SGIN04</t>
  </si>
  <si>
    <t>SGIN05</t>
  </si>
  <si>
    <t>SGIN06</t>
  </si>
  <si>
    <t>SGIN07</t>
  </si>
  <si>
    <t>SGIN08</t>
  </si>
  <si>
    <t>SGIN09</t>
  </si>
  <si>
    <t xml:space="preserve">IDENTIFICADOR </t>
  </si>
  <si>
    <t xml:space="preserve">ORGANIZACIÓN DE SEGURIDAD DE LA INFORMACIÓN. </t>
  </si>
  <si>
    <t xml:space="preserve">DEFINICIÓN </t>
  </si>
  <si>
    <t xml:space="preserve">El indicador permite determinar y hacer seguimiento, al compromiso de la dirección, en cuanto a seguridad de la información, en lo relacionado con la asignación de personas y responsabilidades relacionadas a la seguridad de la información al interior de la entidad </t>
  </si>
  <si>
    <t>Hacer un seguimiento a la asignación de recursos y responsabilidades en gestión de seguridad de la información, por parte de la alta dirección.</t>
  </si>
  <si>
    <t>OBJETIVO</t>
  </si>
  <si>
    <t xml:space="preserve">TIPO DE INDICADOR </t>
  </si>
  <si>
    <t>CUBRIMIENTO DEL SGSI EN ACTIVOS DE INFORMACIÓN</t>
  </si>
  <si>
    <t xml:space="preserve">El indicador permite determinar y hacer seguimiento al cubrimiento que se realiza a nivel de activos críticos de información de una entidad y los controles aplicados. </t>
  </si>
  <si>
    <t>Hacer un seguimiento a la inclusión de nuevos activos críticos de información y su control, dentro del marco de seguridad y privacidad de la información.</t>
  </si>
  <si>
    <t xml:space="preserve">TRATAMIENTOS DE EVENTOS RELACIONADOS EN MARCO DE SEGURIDAD Y PRIVACIDAD DE LA INFORMACIÓN </t>
  </si>
  <si>
    <t xml:space="preserve">El indicador permite determinar la eficiencia en el tratamiento de eventos relacionados la seguridad de la información. Los eventos serán reportados por los usuarios o determinadas en las auditorías planeadas para el sistema. </t>
  </si>
  <si>
    <t xml:space="preserve">El objetivo del indicador es reflejar la gestión y evolución del modelo de seguridad y privacidad de la información al interior de una entidad </t>
  </si>
  <si>
    <t xml:space="preserve">INDICADOR DE GESTIÓN </t>
  </si>
  <si>
    <t xml:space="preserve">PLAN DE SENSIBILIZACIÓN </t>
  </si>
  <si>
    <t xml:space="preserve">El indicador permite medir la aplicación de los temas sensibilizados en seguridad de la información por parte de los usuarios finales. Estas mediciones se podrán realizar por medio de auditorías especializadas en el tema o de forma aislada por parte de los responsables de la capacitación y sensibilización.  </t>
  </si>
  <si>
    <t xml:space="preserve">El objetivo del indicador es establecer la efectividad de un plan de capacitación y sensibilización previamente definido como medio para el control de incidentes de seguridad. </t>
  </si>
  <si>
    <t xml:space="preserve">Cumplimiento de políticas de seguridad de la información en la entidad </t>
  </si>
  <si>
    <t xml:space="preserve">Busca identificar el nivel de estructuración de los procesos de la entidad orientados a la seguridad de la información. </t>
  </si>
  <si>
    <t xml:space="preserve">INDICADOR DE CUMPLIMIENTO </t>
  </si>
  <si>
    <t xml:space="preserve"> IDENTIFICACIÓN DE LINEAMIENTOS DE SEGURIDAD DE LA ENTIDAD  </t>
  </si>
  <si>
    <t>Grado de la seguridad de la información y los equipos de cómputo.</t>
  </si>
  <si>
    <t xml:space="preserve">Busca medir el nivel de preparación del recurso humano y su apropiación en cuanto a la seguridad de la información y los equipos de cómputo. </t>
  </si>
  <si>
    <t xml:space="preserve"> VERIFICACIÓN DEL CONTROL DE ACCESO  </t>
  </si>
  <si>
    <t xml:space="preserve">Grado control de acceso en la entidad. </t>
  </si>
  <si>
    <t xml:space="preserve">Busca identificar la existencia de lineamientos, normas o estándares en cuanto al control de acceso en la entidad.  </t>
  </si>
  <si>
    <t xml:space="preserve">ASEGURAMIENTO EN LA ADQUISICIÓN Y MANTENIMIENTO DE SOFTWARE  </t>
  </si>
  <si>
    <t xml:space="preserve">Grado de protección de los servicios de la entidad. </t>
  </si>
  <si>
    <t xml:space="preserve">Busca identificar la existencia de lineamientos, normas o estándares en cuanto a la adquisición o desarrollo de aplicaciones. </t>
  </si>
  <si>
    <t>IMPLEMENTACIÓN DE LOS PROCESOS DE REGISTRO Y AUDITORÍA</t>
  </si>
  <si>
    <t xml:space="preserve">Grado de existencia de lineamientos, normas o estándares en cuanto registro y auditoría para la seguridad de la información. </t>
  </si>
  <si>
    <t xml:space="preserve">Busca identificar la existencia de lineamientos, normas o estándares en cuanto registro y auditoría para la seguridad de la información. </t>
  </si>
  <si>
    <t xml:space="preserve">DETECCIÓN DE ANOMALÍAS EN LA PRESTACIÓN DE LOS SERVICIOS DE LA ENTIDAD </t>
  </si>
  <si>
    <t>Grado de implementación de los mecanismos encaminados a la detección de anomalías e irregularidades</t>
  </si>
  <si>
    <t xml:space="preserve">Busca medir el nivel de mecanismos encaminados a la detección de anomalías e irregularidades </t>
  </si>
  <si>
    <t xml:space="preserve">POLÍTICAS DE PRIVACIDAD Y CONFIDENCIALIDAD </t>
  </si>
  <si>
    <t>Grado de implementación de políticas privacidad y confidencialidad de la entidad.</t>
  </si>
  <si>
    <t>Busca identificar el nivel de implementación de políticas privacidad y confidencialidad de la entidad.</t>
  </si>
  <si>
    <t xml:space="preserve"> VERIFICACIÓN DE LAS POLÍTICAS DE INTEGRIDAD DE LA INFORMACIÓN </t>
  </si>
  <si>
    <t>Grado de implementación de mecanismos para la integridad de la información de la entidad.</t>
  </si>
  <si>
    <t xml:space="preserve">Busca identificar el nivel de implementación de políticas privacidad y confidencialidad de la entidad. </t>
  </si>
  <si>
    <t>POLÍTICAS DE DISPONIBILIDAD DEL SERVICIO Y LA INFORMACIÓN</t>
  </si>
  <si>
    <t xml:space="preserve">Grado de cumplimiento de las políticas de disponibilidad del servicio y la información. </t>
  </si>
  <si>
    <t xml:space="preserve">Busca identificar el nivel de implementación de políticas de disponibilidad del servicio y la información. </t>
  </si>
  <si>
    <t xml:space="preserve">ATAQUES INFORMATICOS A LA ENTIDAD </t>
  </si>
  <si>
    <t>Porcentaje de ataques informáticos recibidos en la entidad que impidieron la prestación de alguno de sus servicios</t>
  </si>
  <si>
    <t>PORCENTAJE DE DISPONIBILIDAD DE LOS SERVICIO DE GOBIERNO EN LÍNEA QUE PRESTA LA ENTIDAD</t>
  </si>
  <si>
    <t>Porcentaje de disponibilidad de los servicios que presta la entidad</t>
  </si>
  <si>
    <t xml:space="preserve"> PORCENTAJE DE IMPLEMENTACIÓN DE CONTROLES </t>
  </si>
  <si>
    <t xml:space="preserve">grado de avance en la implementación de controles de seguridad </t>
  </si>
  <si>
    <t xml:space="preserve">Busca identificar el grado de avance en la implementación de controles de seguridad </t>
  </si>
  <si>
    <t>Busca identificar el nivel de disponibilidad del servicio y la información.</t>
  </si>
  <si>
    <t>ACTIVIDAD</t>
  </si>
  <si>
    <t xml:space="preserve">CUMPLIMIENTO </t>
  </si>
  <si>
    <t xml:space="preserve">PROYECTADO </t>
  </si>
  <si>
    <t>EJECUTADO</t>
  </si>
  <si>
    <r>
      <rPr>
        <b/>
        <sz val="11"/>
        <color theme="1"/>
        <rFont val="Arial"/>
        <family val="2"/>
      </rPr>
      <t>Versión:</t>
    </r>
    <r>
      <rPr>
        <sz val="11"/>
        <color theme="1"/>
        <rFont val="Arial"/>
        <family val="2"/>
      </rPr>
      <t xml:space="preserve"> 1</t>
    </r>
  </si>
  <si>
    <r>
      <rPr>
        <b/>
        <sz val="11"/>
        <color theme="1"/>
        <rFont val="Arial"/>
        <family val="2"/>
      </rPr>
      <t>Pagina</t>
    </r>
    <r>
      <rPr>
        <sz val="11"/>
        <color theme="1"/>
        <rFont val="Arial"/>
        <family val="2"/>
      </rPr>
      <t>: 1</t>
    </r>
  </si>
  <si>
    <t>FICHA TECNICA DE INDICADORES DEL MSPI</t>
  </si>
  <si>
    <t xml:space="preserve">GESTIÓN TIC </t>
  </si>
  <si>
    <r>
      <rPr>
        <b/>
        <sz val="11"/>
        <color theme="1"/>
        <rFont val="Arial"/>
        <family val="2"/>
      </rPr>
      <t xml:space="preserve">APROBÓ: </t>
    </r>
    <r>
      <rPr>
        <sz val="11"/>
        <color theme="1"/>
        <rFont val="Arial"/>
        <family val="2"/>
      </rPr>
      <t xml:space="preserve">Comité Técnico de Calidad </t>
    </r>
  </si>
  <si>
    <r>
      <t xml:space="preserve">ELABORÓ: </t>
    </r>
    <r>
      <rPr>
        <sz val="11"/>
        <color theme="1"/>
        <rFont val="Arial"/>
        <family val="2"/>
      </rPr>
      <t>Jefe Oficina de las  TIC y Transformación Digital</t>
    </r>
  </si>
  <si>
    <r>
      <t xml:space="preserve">REVISÓ: </t>
    </r>
    <r>
      <rPr>
        <sz val="11"/>
        <color theme="1"/>
        <rFont val="Arial"/>
        <family val="2"/>
      </rPr>
      <t>Jefe Oficina de las  TIC y Transformación Digital</t>
    </r>
  </si>
  <si>
    <t>PERIODICIDAD</t>
  </si>
  <si>
    <t xml:space="preserve">ANUAL </t>
  </si>
  <si>
    <t xml:space="preserve">OBSERVACION </t>
  </si>
  <si>
    <t>CAPACITACIÓN DE SEGURIDAD Y PRIVACIDAD DE LA INFORMACIÓN</t>
  </si>
  <si>
    <t xml:space="preserve">CAPACITACIÓN DE GOBIERNO DIGITAL </t>
  </si>
  <si>
    <t>CAPACITACIÓN EN HÁBITOS DE SEGURIDAD DIGITAL</t>
  </si>
  <si>
    <t>CAPACITACIÓN EN HÁBITOS DE SEGURIDAD DIGITAL 2</t>
  </si>
  <si>
    <t>CAPACITACION DE INCIDENTES DE SEGURIDAD</t>
  </si>
  <si>
    <t xml:space="preserve">CAPACITACION DE PROCEDIMIETO Y FORMATO DE ACTIVOS DE INFORMACIÓN </t>
  </si>
  <si>
    <t xml:space="preserve">CONTAR CON EL OFICIAL DE SEGURIDAD DE LA ENTIDAD </t>
  </si>
  <si>
    <t xml:space="preserve">CONTAR CON PROFESIONALES DE APOYO EN CIBERSEGURIDAD </t>
  </si>
  <si>
    <t xml:space="preserve">REALIZAR EL LEVANTAMIENTO  Y ACTUALIZACIÓN DE LOS ACTIVOS DE INFORMACIÓN DE LA ENTIDAD </t>
  </si>
  <si>
    <t xml:space="preserve">Se evidencia la falta de conciencia y compromiso de seguridad por parte de los funcionarios y contratistas de la entidad 
 </t>
  </si>
  <si>
    <t xml:space="preserve">MESAS DE TRABAJO EQUIPO LIDER DE  ACTIVOS DE INFORMACIÓN </t>
  </si>
  <si>
    <t xml:space="preserve">REVISION Y ACLARACION DE DUDAS ACTIVOS DE INFORMACIÓN </t>
  </si>
  <si>
    <t xml:space="preserve">SE VIENE REALIZANDO MESAS DE TRABAJO CON LAS DEPENDENCIAS PENDIENTES POR LA IDENTIFICACION DE ACTIVOS DE INFORMACION </t>
  </si>
  <si>
    <t xml:space="preserve">POLITICA DE CONTROL DE ACCESO </t>
  </si>
  <si>
    <t>POLITICA DE ESCRITORIO Y PANTALLA LIMPIA</t>
  </si>
  <si>
    <t xml:space="preserve">POLITICA DE USO ACEPTABLE DE ACTIVOS </t>
  </si>
  <si>
    <t>POLITICA DE DESARROLLO SEGURO</t>
  </si>
  <si>
    <t>POLITICA DE CONSTRUCCION DE SISTEMAS SEGUROS</t>
  </si>
  <si>
    <t>POLITICA DE GENERACION Y RESTAURACION DE COPIAS DE RESPALDO</t>
  </si>
  <si>
    <t>POLITICA DE USO DE DISPOSITIVOS MOVILES</t>
  </si>
  <si>
    <t xml:space="preserve">POLITICA DE TRANSFERENCIA DE INFORMACION </t>
  </si>
  <si>
    <t>POLITICA DE SEGURIDAD DE PROVEDORES</t>
  </si>
  <si>
    <t xml:space="preserve">POLÍTICA DE LEGISLACIÓN APLICABLE Y REQUISITOS CONTRACTUALES </t>
  </si>
  <si>
    <t xml:space="preserve">CUMPLIMIENTO DE POLÍTICAS DE SEGURIDAD DE LA INFORMACIÓN EN LA ENTIDAD </t>
  </si>
  <si>
    <t xml:space="preserve">MANTENIMIENTO DE EQUIPOS DE COMPUTO </t>
  </si>
  <si>
    <t xml:space="preserve">GESTION DE CUENTAS DE USUARIO </t>
  </si>
  <si>
    <t xml:space="preserve">CONTROL DE ACCESO A REDES Y SERVICIOS DE RED </t>
  </si>
  <si>
    <t xml:space="preserve">BLOQUEO DE MEDIOS REMOVIBLES </t>
  </si>
  <si>
    <t xml:space="preserve">SISTEMAS DE CONTROL DE ACCESO A LOS DATACENTER UBICADOS EN EL CENTRO ADMINISTRATIVO MUNICIPAL </t>
  </si>
  <si>
    <t xml:space="preserve">SISTEMAS DE CONTROL DE ACCESO A LAS INSTALACIONES  DEL CENTRO ADMINISTRATIVO MUNICIPAL </t>
  </si>
  <si>
    <t xml:space="preserve">los sistemas de control de acceso al Centro Administrativo Municipal se encuentran siendo revisados por parte de la la oficina de las TIC y Transformacion Digital para ser puestos en marca lo mas pronto posible </t>
  </si>
  <si>
    <t xml:space="preserve">REPORTE DE INCIDENDENTES A LAS ENTITIDADES PERTINENTES </t>
  </si>
  <si>
    <t xml:space="preserve">PLAN DE CONTINUIDAD DE TECNOLOGÍAS DE LA INFORMACIÓN </t>
  </si>
  <si>
    <t>IDENTIFICACION DE INCIDENTES DE SEGURIDAD  POR PARTE DE LOS FUNCIONARIOS Y CONTRATISTAS  DE LA ENTIDAD</t>
  </si>
  <si>
    <t xml:space="preserve">PARTICIPAR DE EVENTOS RELACIONADOS  CON LA CIBERSEGURIDAD  Y PONER EN MARCHA EN LA EN LA ENTIDAD </t>
  </si>
  <si>
    <t xml:space="preserve">LA ENTIDAD CUENTA CON UN FIREWALL </t>
  </si>
  <si>
    <t>LA ENTIDAD CUENTA CON ANTIVIRUS</t>
  </si>
  <si>
    <t xml:space="preserve">LA ENTIDAD CUENTA CON UPS EN LOS DATACENTER DEL CAM </t>
  </si>
  <si>
    <t xml:space="preserve">LA ENTIDAD CUENTA CON AIRE ACONDICIONADO EN LOS DATACENTER DE LA ENTIDAD </t>
  </si>
  <si>
    <t xml:space="preserve">LA ENTIDAD CUENTA CON INTERNET DEDICADO EN EL CAM </t>
  </si>
  <si>
    <t>LA ENTIDAD REALIZA PROCESOS DE AUDITORIA DEL MSPI</t>
  </si>
  <si>
    <t>LA ENTIDAD CUENTA CON ANTIVIRUS Y SE REALIZA INFORMES DE SEGUIMINETO DE LA CONSOLA</t>
  </si>
  <si>
    <t xml:space="preserve">LA CONSOLA DE CORREO ELECTRONICO GENERA ALERTAS DE SEGURIDAD  Y SE REALIZAN INFORMES DE SEGUIMINIENTO </t>
  </si>
  <si>
    <t xml:space="preserve">LA ENTIDAD CUENTA CON UN FIREWALL Y SE REALIZAN INFORMES DE SEGUIMIENTO </t>
  </si>
  <si>
    <t>TRIMESTRAL</t>
  </si>
  <si>
    <t>GESTION DE CUENTAS DE USUARIO (DEPURACION DE CUENTAS DE USURIO DE RED, CORREO ELECTRONICO Y SISTEMAS DE INFORMACION )</t>
  </si>
  <si>
    <t>PROMEDIO DE LAS ACTIVIDADES REALIZADAS FICHA TECNICA DE INDICADORES DEL MSPI</t>
  </si>
  <si>
    <t xml:space="preserve">DIARIO </t>
  </si>
  <si>
    <t>N/A</t>
  </si>
  <si>
    <t>LA ENTIDAD CUENTA CONPOLÍTICAS DE PRIVACIDAD Y CONFIDENCIALIDAD FUNDAMENTALES PARA PROTEGER LA INFORMACIÓN SENSIBLE DE UNA ORGANIZACIÓN Y GARANTIZAR EL CUMPLIMIENTO DE LAS LEYES Y REGULACIONES DE PROTECCIÓN DE DATOS</t>
  </si>
  <si>
    <t xml:space="preserve">IDENTIFICACIÓN DE LINEAMIENTOS DE SEGURIDAD DE LA ENTIDAD  </t>
  </si>
  <si>
    <t xml:space="preserve">VERIFICACIÓN DEL CONTROL DE ACCESO  </t>
  </si>
  <si>
    <t xml:space="preserve">VERIFICACIÓN DE LAS POLÍTICAS DE INTEGRIDAD DE LA INFORMACIÓN </t>
  </si>
  <si>
    <t>PORCENTAJE DE IMPLEMENTACIÓN DE CONTROLES</t>
  </si>
  <si>
    <t xml:space="preserve">MAPA DE RIESGOS DE SEGURIDAD DE LA ENTIDAD </t>
  </si>
  <si>
    <r>
      <rPr>
        <b/>
        <sz val="11"/>
        <color theme="1"/>
        <rFont val="Arial"/>
        <family val="2"/>
      </rPr>
      <t>Fecha de Aprobacion:</t>
    </r>
    <r>
      <rPr>
        <sz val="11"/>
        <color theme="1"/>
        <rFont val="Arial"/>
        <family val="2"/>
      </rPr>
      <t xml:space="preserve"> 25/10/23</t>
    </r>
  </si>
  <si>
    <r>
      <rPr>
        <b/>
        <sz val="11"/>
        <color theme="1"/>
        <rFont val="Arial"/>
        <family val="2"/>
      </rPr>
      <t>Código:</t>
    </r>
    <r>
      <rPr>
        <sz val="11"/>
        <color theme="1"/>
        <rFont val="Arial"/>
        <family val="2"/>
      </rPr>
      <t xml:space="preserve"> FO-GT-032</t>
    </r>
  </si>
</sst>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theme="1"/>
      <name val="Calibri"/>
      <family val="2"/>
      <scheme val="minor"/>
    </font>
    <font>
      <sz val="11"/>
      <color theme="1"/>
      <name val="Calibri"/>
      <family val="2"/>
      <scheme val="minor"/>
    </font>
    <font>
      <sz val="8"/>
      <name val="Calibri"/>
      <family val="2"/>
      <scheme val="minor"/>
    </font>
    <font>
      <sz val="11"/>
      <color theme="1"/>
      <name val="Calibri"/>
      <scheme val="minor"/>
    </font>
    <font>
      <u/>
      <sz val="11"/>
      <color theme="10"/>
      <name val="Calibri"/>
      <scheme val="minor"/>
    </font>
    <font>
      <sz val="11"/>
      <color theme="1"/>
      <name val="Arial"/>
      <family val="2"/>
    </font>
    <font>
      <b/>
      <sz val="11"/>
      <color theme="1"/>
      <name val="Arial"/>
      <family val="2"/>
    </font>
    <font>
      <b/>
      <sz val="10"/>
      <color theme="1"/>
      <name val="Arial"/>
      <family val="2"/>
    </font>
    <font>
      <sz val="10"/>
      <color theme="1"/>
      <name val="Arial"/>
      <family val="2"/>
    </font>
    <font>
      <sz val="10"/>
      <color rgb="FF000000"/>
      <name val="Arial"/>
      <family val="2"/>
    </font>
    <font>
      <b/>
      <u val="double"/>
      <sz val="16"/>
      <color theme="1"/>
      <name val="Calibri"/>
      <family val="2"/>
      <scheme val="minor"/>
    </font>
    <font>
      <b/>
      <u val="double"/>
      <sz val="16"/>
      <color theme="1"/>
      <name val="Arial"/>
      <family val="2"/>
    </font>
    <font>
      <sz val="11"/>
      <color theme="0"/>
      <name val="Arial"/>
      <family val="2"/>
    </font>
  </fonts>
  <fills count="6">
    <fill>
      <patternFill patternType="none"/>
    </fill>
    <fill>
      <patternFill patternType="gray125"/>
    </fill>
    <fill>
      <patternFill patternType="solid">
        <fgColor theme="0"/>
        <bgColor indexed="64"/>
      </patternFill>
    </fill>
    <fill>
      <patternFill patternType="solid">
        <fgColor rgb="FF0070C0"/>
        <bgColor indexed="64"/>
      </patternFill>
    </fill>
    <fill>
      <patternFill patternType="solid">
        <fgColor theme="0" tint="-0.14999847407452621"/>
        <bgColor indexed="64"/>
      </patternFill>
    </fill>
    <fill>
      <patternFill patternType="solid">
        <fgColor theme="0" tint="-0.34998626667073579"/>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s>
  <cellStyleXfs count="4">
    <xf numFmtId="0" fontId="0" fillId="0" borderId="0"/>
    <xf numFmtId="9" fontId="1" fillId="0" borderId="0" applyFont="0" applyFill="0" applyBorder="0" applyAlignment="0" applyProtection="0"/>
    <xf numFmtId="0" fontId="3" fillId="0" borderId="0"/>
    <xf numFmtId="0" fontId="4" fillId="0" borderId="0" applyNumberFormat="0" applyFill="0" applyBorder="0" applyAlignment="0" applyProtection="0"/>
  </cellStyleXfs>
  <cellXfs count="78">
    <xf numFmtId="0" fontId="0" fillId="0" borderId="0" xfId="0"/>
    <xf numFmtId="0" fontId="0" fillId="0" borderId="0" xfId="0" applyAlignment="1">
      <alignment horizontal="center"/>
    </xf>
    <xf numFmtId="0" fontId="0" fillId="0" borderId="1" xfId="0" applyBorder="1" applyAlignment="1">
      <alignment horizontal="center" vertical="center"/>
    </xf>
    <xf numFmtId="0" fontId="5" fillId="0" borderId="0" xfId="0" applyFont="1" applyAlignment="1">
      <alignment horizontal="center" vertical="center" wrapText="1"/>
    </xf>
    <xf numFmtId="9" fontId="5" fillId="0" borderId="0" xfId="1" applyFont="1" applyAlignment="1">
      <alignment horizontal="center" vertical="center" wrapText="1"/>
    </xf>
    <xf numFmtId="0" fontId="8" fillId="0" borderId="0" xfId="0" applyFont="1" applyAlignment="1">
      <alignment horizontal="center" vertical="center" wrapText="1"/>
    </xf>
    <xf numFmtId="0" fontId="8" fillId="0" borderId="1" xfId="0" applyFont="1" applyBorder="1" applyAlignment="1">
      <alignment horizontal="center" vertical="center" wrapText="1"/>
    </xf>
    <xf numFmtId="9" fontId="8" fillId="0" borderId="1" xfId="1" applyFont="1" applyBorder="1" applyAlignment="1">
      <alignment horizontal="center" vertical="center" wrapText="1"/>
    </xf>
    <xf numFmtId="0" fontId="7" fillId="0" borderId="1" xfId="0" applyFont="1" applyBorder="1" applyAlignment="1">
      <alignment horizontal="center" vertical="center" wrapText="1"/>
    </xf>
    <xf numFmtId="0" fontId="8" fillId="0" borderId="1" xfId="0" applyFont="1" applyBorder="1" applyAlignment="1">
      <alignment horizontal="left" vertical="center" wrapText="1"/>
    </xf>
    <xf numFmtId="0" fontId="8" fillId="2" borderId="1" xfId="0" applyFont="1" applyFill="1" applyBorder="1" applyAlignment="1">
      <alignment horizontal="center" vertical="center" wrapText="1"/>
    </xf>
    <xf numFmtId="0" fontId="8" fillId="2" borderId="1" xfId="0" applyFont="1" applyFill="1" applyBorder="1" applyAlignment="1">
      <alignment horizontal="center" vertical="center"/>
    </xf>
    <xf numFmtId="0" fontId="0" fillId="0" borderId="1" xfId="0" applyBorder="1" applyAlignment="1">
      <alignment horizontal="center"/>
    </xf>
    <xf numFmtId="0" fontId="6" fillId="3" borderId="1" xfId="0" applyFont="1" applyFill="1" applyBorder="1" applyAlignment="1">
      <alignment horizontal="center" vertical="center" wrapText="1"/>
    </xf>
    <xf numFmtId="0" fontId="6" fillId="3" borderId="1" xfId="0" applyFont="1" applyFill="1" applyBorder="1" applyAlignment="1">
      <alignment horizontal="center" vertical="center"/>
    </xf>
    <xf numFmtId="0" fontId="8" fillId="0" borderId="13" xfId="0" applyFont="1" applyBorder="1" applyAlignment="1">
      <alignment horizontal="center" vertical="center"/>
    </xf>
    <xf numFmtId="0" fontId="8" fillId="0" borderId="1" xfId="0" applyFont="1" applyBorder="1" applyAlignment="1">
      <alignment horizontal="center" vertical="center"/>
    </xf>
    <xf numFmtId="9" fontId="8" fillId="0" borderId="1" xfId="1" applyFont="1" applyBorder="1" applyAlignment="1">
      <alignment horizontal="center" vertical="center"/>
    </xf>
    <xf numFmtId="9" fontId="8" fillId="0" borderId="13" xfId="1" applyFont="1" applyBorder="1" applyAlignment="1">
      <alignment horizontal="center" vertical="center"/>
    </xf>
    <xf numFmtId="0" fontId="0" fillId="0" borderId="0" xfId="0" applyAlignment="1"/>
    <xf numFmtId="0" fontId="8" fillId="4" borderId="1" xfId="0" applyFont="1" applyFill="1" applyBorder="1" applyAlignment="1">
      <alignment horizontal="center" vertical="center" wrapText="1"/>
    </xf>
    <xf numFmtId="9" fontId="8" fillId="4" borderId="1" xfId="1" applyFont="1" applyFill="1" applyBorder="1" applyAlignment="1">
      <alignment horizontal="center" vertical="center" wrapText="1"/>
    </xf>
    <xf numFmtId="0" fontId="0" fillId="4" borderId="1" xfId="0" applyFill="1" applyBorder="1" applyAlignment="1">
      <alignment horizontal="center" vertical="center"/>
    </xf>
    <xf numFmtId="0" fontId="0" fillId="4" borderId="1" xfId="0" applyFill="1" applyBorder="1" applyAlignment="1">
      <alignment horizontal="center"/>
    </xf>
    <xf numFmtId="0" fontId="7" fillId="4" borderId="1" xfId="0" applyFont="1" applyFill="1" applyBorder="1" applyAlignment="1">
      <alignment horizontal="center" vertical="center" wrapText="1"/>
    </xf>
    <xf numFmtId="0" fontId="5" fillId="0" borderId="0" xfId="0" applyFont="1" applyFill="1" applyAlignment="1">
      <alignment horizontal="center" vertical="center" wrapText="1"/>
    </xf>
    <xf numFmtId="0" fontId="8" fillId="0" borderId="0" xfId="0" applyFont="1" applyFill="1" applyAlignment="1">
      <alignment horizontal="center" vertical="center" wrapText="1"/>
    </xf>
    <xf numFmtId="0" fontId="8" fillId="4" borderId="1" xfId="0" applyFont="1" applyFill="1" applyBorder="1" applyAlignment="1">
      <alignment horizontal="left" vertical="center" wrapText="1"/>
    </xf>
    <xf numFmtId="0" fontId="8" fillId="0" borderId="1" xfId="0" applyFont="1" applyFill="1" applyBorder="1" applyAlignment="1">
      <alignment horizontal="left" vertical="center" wrapText="1"/>
    </xf>
    <xf numFmtId="0" fontId="8" fillId="0" borderId="1" xfId="0" applyFont="1" applyFill="1" applyBorder="1" applyAlignment="1">
      <alignment horizontal="center" vertical="center" wrapText="1"/>
    </xf>
    <xf numFmtId="9" fontId="8" fillId="0" borderId="1" xfId="1" applyFont="1" applyFill="1" applyBorder="1" applyAlignment="1">
      <alignment horizontal="center" vertical="center" wrapText="1"/>
    </xf>
    <xf numFmtId="0" fontId="6" fillId="5" borderId="1" xfId="0" applyFont="1" applyFill="1" applyBorder="1" applyAlignment="1">
      <alignment horizontal="center" vertical="center"/>
    </xf>
    <xf numFmtId="0" fontId="6" fillId="5" borderId="3" xfId="0" applyFont="1" applyFill="1" applyBorder="1" applyAlignment="1">
      <alignment horizontal="center" vertical="center"/>
    </xf>
    <xf numFmtId="0" fontId="6" fillId="5" borderId="12" xfId="0" applyFont="1" applyFill="1" applyBorder="1" applyAlignment="1">
      <alignment vertical="center"/>
    </xf>
    <xf numFmtId="0" fontId="9" fillId="0" borderId="1" xfId="0" applyFont="1" applyBorder="1" applyAlignment="1">
      <alignment horizontal="left" vertical="center" wrapText="1"/>
    </xf>
    <xf numFmtId="0" fontId="9" fillId="4" borderId="1" xfId="0" applyFont="1" applyFill="1" applyBorder="1" applyAlignment="1">
      <alignment horizontal="left" vertical="center" wrapText="1"/>
    </xf>
    <xf numFmtId="0" fontId="0" fillId="4" borderId="1" xfId="0" applyFill="1" applyBorder="1" applyAlignment="1">
      <alignment horizontal="left"/>
    </xf>
    <xf numFmtId="0" fontId="0" fillId="4" borderId="1" xfId="0" applyFill="1" applyBorder="1" applyAlignment="1">
      <alignment horizontal="left" vertical="center"/>
    </xf>
    <xf numFmtId="0" fontId="0" fillId="0" borderId="1" xfId="0" applyBorder="1" applyAlignment="1">
      <alignment horizontal="left"/>
    </xf>
    <xf numFmtId="0" fontId="0" fillId="4" borderId="1" xfId="0" applyFill="1" applyBorder="1" applyAlignment="1">
      <alignment horizontal="left" wrapText="1"/>
    </xf>
    <xf numFmtId="9" fontId="10" fillId="5" borderId="0" xfId="0" applyNumberFormat="1" applyFont="1" applyFill="1" applyAlignment="1">
      <alignment horizontal="center"/>
    </xf>
    <xf numFmtId="0" fontId="11" fillId="5" borderId="13" xfId="0" applyFont="1" applyFill="1" applyBorder="1" applyAlignment="1">
      <alignment horizontal="center" vertical="center"/>
    </xf>
    <xf numFmtId="0" fontId="9" fillId="0" borderId="1" xfId="0" applyFont="1" applyBorder="1" applyAlignment="1">
      <alignment vertical="center"/>
    </xf>
    <xf numFmtId="9" fontId="12" fillId="2" borderId="0" xfId="1" applyFont="1" applyFill="1" applyAlignment="1">
      <alignment horizontal="center" vertical="center" wrapText="1"/>
    </xf>
    <xf numFmtId="0" fontId="12" fillId="2" borderId="0" xfId="0" applyFont="1" applyFill="1" applyAlignment="1">
      <alignment horizontal="center" vertical="center" wrapText="1"/>
    </xf>
    <xf numFmtId="0" fontId="6" fillId="3" borderId="1" xfId="0" applyFont="1" applyFill="1" applyBorder="1" applyAlignment="1">
      <alignment vertical="center"/>
    </xf>
    <xf numFmtId="0" fontId="8" fillId="0" borderId="1" xfId="0" applyFont="1" applyFill="1" applyBorder="1" applyAlignment="1">
      <alignment vertical="center" wrapText="1"/>
    </xf>
    <xf numFmtId="0" fontId="8" fillId="4" borderId="1" xfId="0" applyFont="1" applyFill="1" applyBorder="1" applyAlignment="1">
      <alignment vertical="center" wrapText="1"/>
    </xf>
    <xf numFmtId="0" fontId="8" fillId="0" borderId="1" xfId="0" applyFont="1" applyBorder="1" applyAlignment="1">
      <alignment horizontal="center" vertical="center" wrapText="1"/>
    </xf>
    <xf numFmtId="0" fontId="5" fillId="0" borderId="1" xfId="0" applyFont="1" applyBorder="1" applyAlignment="1">
      <alignment horizontal="left" vertical="center" wrapText="1"/>
    </xf>
    <xf numFmtId="0" fontId="5" fillId="0" borderId="1" xfId="0" applyFont="1" applyBorder="1" applyAlignment="1">
      <alignment horizontal="center" vertical="center" wrapText="1"/>
    </xf>
    <xf numFmtId="0" fontId="6" fillId="0" borderId="12" xfId="0" applyFont="1" applyBorder="1" applyAlignment="1">
      <alignment horizontal="left" vertical="center" wrapText="1"/>
    </xf>
    <xf numFmtId="0" fontId="5" fillId="0" borderId="4" xfId="0" applyFont="1" applyBorder="1" applyAlignment="1">
      <alignment horizontal="left" vertical="center" wrapText="1"/>
    </xf>
    <xf numFmtId="0" fontId="6" fillId="0" borderId="12" xfId="0" applyFont="1" applyBorder="1" applyAlignment="1">
      <alignment horizontal="center" vertical="center" wrapText="1"/>
    </xf>
    <xf numFmtId="9" fontId="8" fillId="0" borderId="1" xfId="1"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6" fillId="0" borderId="0"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2"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3" xfId="0" applyFont="1" applyBorder="1" applyAlignment="1">
      <alignment horizontal="left" vertical="center" wrapText="1"/>
    </xf>
    <xf numFmtId="0" fontId="6" fillId="0" borderId="4" xfId="0" applyFont="1" applyBorder="1" applyAlignment="1">
      <alignment horizontal="left" vertical="center" wrapText="1"/>
    </xf>
    <xf numFmtId="0" fontId="6" fillId="3" borderId="1" xfId="0" applyFont="1" applyFill="1" applyBorder="1" applyAlignment="1">
      <alignment horizontal="center" vertical="center"/>
    </xf>
    <xf numFmtId="0" fontId="7" fillId="0" borderId="1" xfId="0" applyFont="1" applyBorder="1" applyAlignment="1">
      <alignment horizontal="center" vertical="center" wrapText="1"/>
    </xf>
    <xf numFmtId="0" fontId="8" fillId="4" borderId="1" xfId="0" applyFont="1" applyFill="1" applyBorder="1" applyAlignment="1">
      <alignment horizontal="center" vertical="center" wrapText="1"/>
    </xf>
    <xf numFmtId="0" fontId="7" fillId="4" borderId="1" xfId="0" applyFont="1" applyFill="1" applyBorder="1" applyAlignment="1">
      <alignment horizontal="center" vertical="center" wrapText="1"/>
    </xf>
    <xf numFmtId="9" fontId="8" fillId="4" borderId="1" xfId="1" applyFont="1" applyFill="1" applyBorder="1" applyAlignment="1">
      <alignment horizontal="center" vertical="center" wrapText="1"/>
    </xf>
    <xf numFmtId="9" fontId="8" fillId="2" borderId="1" xfId="1"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9" fontId="8" fillId="0" borderId="1" xfId="1" applyFont="1" applyFill="1" applyBorder="1" applyAlignment="1">
      <alignment horizontal="center" vertical="center" wrapText="1"/>
    </xf>
  </cellXfs>
  <cellStyles count="4">
    <cellStyle name="Hyperlink" xfId="3"/>
    <cellStyle name="Normal" xfId="0" builtinId="0"/>
    <cellStyle name="Normal 2" xfId="2"/>
    <cellStyle name="Porcentaje" xfId="1" builtinId="5"/>
  </cellStyles>
  <dxfs count="6">
    <dxf>
      <font>
        <color rgb="FF9C0006"/>
      </font>
      <fill>
        <patternFill>
          <bgColor rgb="FFFFC7CE"/>
        </patternFill>
      </fill>
    </dxf>
    <dxf>
      <font>
        <color theme="9" tint="-0.499984740745262"/>
      </font>
      <fill>
        <patternFill>
          <bgColor theme="9" tint="0.39994506668294322"/>
        </patternFill>
      </fill>
    </dxf>
    <dxf>
      <font>
        <color theme="7" tint="-0.499984740745262"/>
      </font>
      <fill>
        <patternFill>
          <bgColor theme="7" tint="0.39994506668294322"/>
        </patternFill>
      </fill>
    </dxf>
    <dxf>
      <font>
        <color rgb="FF9C0006"/>
      </font>
      <fill>
        <patternFill>
          <bgColor rgb="FFFFC7CE"/>
        </patternFill>
      </fill>
    </dxf>
    <dxf>
      <font>
        <color theme="9" tint="-0.499984740745262"/>
      </font>
      <fill>
        <patternFill>
          <bgColor theme="9" tint="0.39994506668294322"/>
        </patternFill>
      </fill>
    </dxf>
    <dxf>
      <font>
        <color theme="7" tint="-0.499984740745262"/>
      </font>
      <fill>
        <patternFill>
          <bgColor theme="7"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spc="70" baseline="0">
                <a:solidFill>
                  <a:schemeClr val="dk1">
                    <a:lumMod val="50000"/>
                    <a:lumOff val="50000"/>
                  </a:schemeClr>
                </a:solidFill>
                <a:latin typeface="+mn-lt"/>
                <a:ea typeface="+mn-ea"/>
                <a:cs typeface="+mn-cs"/>
              </a:defRPr>
            </a:pPr>
            <a:r>
              <a:rPr lang="en-US" sz="1800" b="1"/>
              <a:t>CUMPLIMIENTO DE</a:t>
            </a:r>
            <a:r>
              <a:rPr lang="en-US" sz="1800" b="1" baseline="0"/>
              <a:t> INDICADORES 2023</a:t>
            </a:r>
            <a:r>
              <a:rPr lang="en-US" sz="1800" b="1"/>
              <a:t> </a:t>
            </a:r>
          </a:p>
        </c:rich>
      </c:tx>
      <c:overlay val="0"/>
      <c:spPr>
        <a:noFill/>
        <a:ln>
          <a:noFill/>
        </a:ln>
        <a:effectLst/>
      </c:spPr>
      <c:txPr>
        <a:bodyPr rot="0" spcFirstLastPara="1" vertOverflow="ellipsis" vert="horz" wrap="square" anchor="ctr" anchorCtr="1"/>
        <a:lstStyle/>
        <a:p>
          <a:pPr>
            <a:defRPr sz="1800" b="1" i="0" u="none" strike="noStrike" kern="1200" spc="70" baseline="0">
              <a:solidFill>
                <a:schemeClr val="dk1">
                  <a:lumMod val="50000"/>
                  <a:lumOff val="50000"/>
                </a:schemeClr>
              </a:solidFill>
              <a:latin typeface="+mn-lt"/>
              <a:ea typeface="+mn-ea"/>
              <a:cs typeface="+mn-cs"/>
            </a:defRPr>
          </a:pPr>
          <a:endParaRPr lang="es-419"/>
        </a:p>
      </c:txPr>
    </c:title>
    <c:autoTitleDeleted val="0"/>
    <c:plotArea>
      <c:layout/>
      <c:radarChart>
        <c:radarStyle val="filled"/>
        <c:varyColors val="0"/>
        <c:ser>
          <c:idx val="0"/>
          <c:order val="0"/>
          <c:tx>
            <c:strRef>
              <c:f>'cumplimiento '!$U$3</c:f>
              <c:strCache>
                <c:ptCount val="1"/>
                <c:pt idx="0">
                  <c:v>CUMPLIMIENTO </c:v>
                </c:pt>
              </c:strCache>
            </c:strRef>
          </c:tx>
          <c:spPr>
            <a:solidFill>
              <a:schemeClr val="accent1">
                <a:alpha val="10196"/>
              </a:schemeClr>
            </a:solidFill>
            <a:ln w="50800">
              <a:solidFill>
                <a:schemeClr val="accent1">
                  <a:alpha val="30000"/>
                </a:schemeClr>
              </a:solidFill>
            </a:ln>
            <a:effectLst/>
          </c:spPr>
          <c:dLbls>
            <c:dLbl>
              <c:idx val="0"/>
              <c:layout>
                <c:manualLayout>
                  <c:x val="2.6440040130567026E-3"/>
                  <c:y val="7.5988187882030225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AC77-403E-8C89-4C5F1538A2B2}"/>
                </c:ext>
                <c:ext xmlns:c15="http://schemas.microsoft.com/office/drawing/2012/chart" uri="{CE6537A1-D6FC-4f65-9D91-7224C49458BB}"/>
              </c:extLst>
            </c:dLbl>
            <c:dLbl>
              <c:idx val="1"/>
              <c:layout>
                <c:manualLayout>
                  <c:x val="-2.2474034110982893E-2"/>
                  <c:y val="7.5988187882030253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AC77-403E-8C89-4C5F1538A2B2}"/>
                </c:ext>
                <c:ext xmlns:c15="http://schemas.microsoft.com/office/drawing/2012/chart" uri="{CE6537A1-D6FC-4f65-9D91-7224C49458BB}"/>
              </c:extLst>
            </c:dLbl>
            <c:dLbl>
              <c:idx val="2"/>
              <c:layout>
                <c:manualLayout>
                  <c:x val="-5.2880080261135991E-2"/>
                  <c:y val="6.3774081378972558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8-AC77-403E-8C89-4C5F1538A2B2}"/>
                </c:ext>
                <c:ext xmlns:c15="http://schemas.microsoft.com/office/drawing/2012/chart" uri="{CE6537A1-D6FC-4f65-9D91-7224C49458BB}"/>
              </c:extLst>
            </c:dLbl>
            <c:dLbl>
              <c:idx val="3"/>
              <c:layout>
                <c:manualLayout>
                  <c:x val="-5.6846086280721193E-2"/>
                  <c:y val="2.973450830166394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4-AC77-403E-8C89-4C5F1538A2B2}"/>
                </c:ext>
                <c:ext xmlns:c15="http://schemas.microsoft.com/office/drawing/2012/chart" uri="{CE6537A1-D6FC-4f65-9D91-7224C49458BB}"/>
              </c:extLst>
            </c:dLbl>
            <c:dLbl>
              <c:idx val="4"/>
              <c:layout>
                <c:manualLayout>
                  <c:x val="-7.4032112365590486E-2"/>
                  <c:y val="-4.9557513836107269E-3"/>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5-AC77-403E-8C89-4C5F1538A2B2}"/>
                </c:ext>
                <c:ext xmlns:c15="http://schemas.microsoft.com/office/drawing/2012/chart" uri="{CE6537A1-D6FC-4f65-9D91-7224C49458BB}"/>
              </c:extLst>
            </c:dLbl>
            <c:dLbl>
              <c:idx val="5"/>
              <c:layout>
                <c:manualLayout>
                  <c:x val="-6.6100100326420094E-2"/>
                  <c:y val="-3.9646011068885337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6-AC77-403E-8C89-4C5F1538A2B2}"/>
                </c:ext>
                <c:ext xmlns:c15="http://schemas.microsoft.com/office/drawing/2012/chart" uri="{CE6537A1-D6FC-4f65-9D91-7224C49458BB}"/>
              </c:extLst>
            </c:dLbl>
            <c:dLbl>
              <c:idx val="6"/>
              <c:layout>
                <c:manualLayout>
                  <c:x val="-4.8914074241550795E-2"/>
                  <c:y val="-6.9380519370549454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7-AC77-403E-8C89-4C5F1538A2B2}"/>
                </c:ext>
                <c:ext xmlns:c15="http://schemas.microsoft.com/office/drawing/2012/chart" uri="{CE6537A1-D6FC-4f65-9D91-7224C49458BB}"/>
              </c:extLst>
            </c:dLbl>
            <c:dLbl>
              <c:idx val="7"/>
              <c:layout>
                <c:manualLayout>
                  <c:x val="-2.2474034110982796E-2"/>
                  <c:y val="-5.88683828113594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9-AC77-403E-8C89-4C5F1538A2B2}"/>
                </c:ext>
                <c:ext xmlns:c15="http://schemas.microsoft.com/office/drawing/2012/chart" uri="{CE6537A1-D6FC-4f65-9D91-7224C49458BB}"/>
              </c:extLst>
            </c:dLbl>
            <c:dLbl>
              <c:idx val="8"/>
              <c:layout>
                <c:manualLayout>
                  <c:x val="1.3220020065283999E-3"/>
                  <c:y val="-2.2893259982195276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A-AC77-403E-8C89-4C5F1538A2B2}"/>
                </c:ext>
                <c:ext xmlns:c15="http://schemas.microsoft.com/office/drawing/2012/chart" uri="{CE6537A1-D6FC-4f65-9D91-7224C49458BB}"/>
              </c:extLst>
            </c:dLbl>
            <c:dLbl>
              <c:idx val="9"/>
              <c:layout>
                <c:manualLayout>
                  <c:x val="3.305005016320995E-2"/>
                  <c:y val="-5.8865449573283428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1-AC77-403E-8C89-4C5F1538A2B2}"/>
                </c:ext>
                <c:ext xmlns:c15="http://schemas.microsoft.com/office/drawing/2012/chart" uri="{CE6537A1-D6FC-4f65-9D91-7224C49458BB}"/>
              </c:extLst>
            </c:dLbl>
            <c:dLbl>
              <c:idx val="10"/>
              <c:layout>
                <c:manualLayout>
                  <c:x val="5.5524084274192795E-2"/>
                  <c:y val="-6.2135752327354729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0-AC77-403E-8C89-4C5F1538A2B2}"/>
                </c:ext>
                <c:ext xmlns:c15="http://schemas.microsoft.com/office/drawing/2012/chart" uri="{CE6537A1-D6FC-4f65-9D91-7224C49458BB}"/>
              </c:extLst>
            </c:dLbl>
            <c:dLbl>
              <c:idx val="11"/>
              <c:layout>
                <c:manualLayout>
                  <c:x val="7.5354114372118794E-2"/>
                  <c:y val="-3.4338178917748666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F-AC77-403E-8C89-4C5F1538A2B2}"/>
                </c:ext>
                <c:ext xmlns:c15="http://schemas.microsoft.com/office/drawing/2012/chart" uri="{CE6537A1-D6FC-4f65-9D91-7224C49458BB}"/>
              </c:extLst>
            </c:dLbl>
            <c:dLbl>
              <c:idx val="12"/>
              <c:layout>
                <c:manualLayout>
                  <c:x val="7.6676116378647186E-2"/>
                  <c:y val="-1.1990971577534546E-16"/>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E-AC77-403E-8C89-4C5F1538A2B2}"/>
                </c:ext>
                <c:ext xmlns:c15="http://schemas.microsoft.com/office/drawing/2012/chart" uri="{CE6537A1-D6FC-4f65-9D91-7224C49458BB}"/>
              </c:extLst>
            </c:dLbl>
            <c:dLbl>
              <c:idx val="13"/>
              <c:layout>
                <c:manualLayout>
                  <c:x val="7.0066106346005186E-2"/>
                  <c:y val="3.2703027540713019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D-AC77-403E-8C89-4C5F1538A2B2}"/>
                </c:ext>
                <c:ext xmlns:c15="http://schemas.microsoft.com/office/drawing/2012/chart" uri="{CE6537A1-D6FC-4f65-9D91-7224C49458BB}"/>
              </c:extLst>
            </c:dLbl>
            <c:dLbl>
              <c:idx val="14"/>
              <c:layout>
                <c:manualLayout>
                  <c:x val="5.0236076248079145E-2"/>
                  <c:y val="6.2135752327354729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C-AC77-403E-8C89-4C5F1538A2B2}"/>
                </c:ext>
                <c:ext xmlns:c15="http://schemas.microsoft.com/office/drawing/2012/chart" uri="{CE6537A1-D6FC-4f65-9D91-7224C49458BB}"/>
              </c:extLst>
            </c:dLbl>
            <c:dLbl>
              <c:idx val="15"/>
              <c:layout>
                <c:manualLayout>
                  <c:x val="1.9830030097925951E-2"/>
                  <c:y val="7.8487266097711214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B-AC77-403E-8C89-4C5F1538A2B2}"/>
                </c:ext>
                <c:ext xmlns:c15="http://schemas.microsoft.com/office/drawing/2012/chart" uri="{CE6537A1-D6FC-4f65-9D91-7224C49458BB}"/>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0070C0"/>
                    </a:solidFill>
                    <a:latin typeface="+mn-lt"/>
                    <a:ea typeface="+mn-ea"/>
                    <a:cs typeface="+mn-cs"/>
                  </a:defRPr>
                </a:pPr>
                <a:endParaRPr lang="es-419"/>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a:solidFill>
                        <a:schemeClr val="dk1">
                          <a:lumMod val="35000"/>
                          <a:lumOff val="65000"/>
                        </a:schemeClr>
                      </a:solidFill>
                    </a:ln>
                    <a:effectLst/>
                  </c:spPr>
                </c15:leaderLines>
              </c:ext>
            </c:extLst>
          </c:dLbls>
          <c:cat>
            <c:strRef>
              <c:f>'cumplimiento '!$S$4:$S$19</c:f>
              <c:strCache>
                <c:ptCount val="16"/>
                <c:pt idx="0">
                  <c:v>SGIN01</c:v>
                </c:pt>
                <c:pt idx="1">
                  <c:v>SGIN02</c:v>
                </c:pt>
                <c:pt idx="2">
                  <c:v>SGIN03</c:v>
                </c:pt>
                <c:pt idx="3">
                  <c:v>SGIN04</c:v>
                </c:pt>
                <c:pt idx="4">
                  <c:v>SGIN05</c:v>
                </c:pt>
                <c:pt idx="5">
                  <c:v>SGIN06</c:v>
                </c:pt>
                <c:pt idx="6">
                  <c:v>SGIN07</c:v>
                </c:pt>
                <c:pt idx="7">
                  <c:v>SGIN08</c:v>
                </c:pt>
                <c:pt idx="8">
                  <c:v>SGIN09</c:v>
                </c:pt>
                <c:pt idx="9">
                  <c:v>SGIN10</c:v>
                </c:pt>
                <c:pt idx="10">
                  <c:v>SGIN11</c:v>
                </c:pt>
                <c:pt idx="11">
                  <c:v>SGIN12</c:v>
                </c:pt>
                <c:pt idx="12">
                  <c:v>SGIN13</c:v>
                </c:pt>
                <c:pt idx="13">
                  <c:v>SGIN14</c:v>
                </c:pt>
                <c:pt idx="14">
                  <c:v>SGIN15</c:v>
                </c:pt>
                <c:pt idx="15">
                  <c:v>SGIN16</c:v>
                </c:pt>
              </c:strCache>
            </c:strRef>
          </c:cat>
          <c:val>
            <c:numRef>
              <c:f>'cumplimiento '!$U$4:$U$19</c:f>
              <c:numCache>
                <c:formatCode>0%</c:formatCode>
                <c:ptCount val="16"/>
                <c:pt idx="0">
                  <c:v>1</c:v>
                </c:pt>
                <c:pt idx="1">
                  <c:v>0.72499999999999998</c:v>
                </c:pt>
                <c:pt idx="2">
                  <c:v>1</c:v>
                </c:pt>
                <c:pt idx="3">
                  <c:v>0.43044857441409168</c:v>
                </c:pt>
                <c:pt idx="4">
                  <c:v>1</c:v>
                </c:pt>
                <c:pt idx="5">
                  <c:v>1</c:v>
                </c:pt>
                <c:pt idx="6">
                  <c:v>0.85</c:v>
                </c:pt>
                <c:pt idx="7">
                  <c:v>1</c:v>
                </c:pt>
                <c:pt idx="8">
                  <c:v>1</c:v>
                </c:pt>
                <c:pt idx="9">
                  <c:v>1</c:v>
                </c:pt>
                <c:pt idx="10">
                  <c:v>1</c:v>
                </c:pt>
                <c:pt idx="11">
                  <c:v>1</c:v>
                </c:pt>
                <c:pt idx="12">
                  <c:v>1</c:v>
                </c:pt>
                <c:pt idx="13">
                  <c:v>1</c:v>
                </c:pt>
                <c:pt idx="14">
                  <c:v>1</c:v>
                </c:pt>
                <c:pt idx="15">
                  <c:v>0.93369657162760611</c:v>
                </c:pt>
              </c:numCache>
            </c:numRef>
          </c:val>
          <c:extLst xmlns:c16r2="http://schemas.microsoft.com/office/drawing/2015/06/chart">
            <c:ext xmlns:c16="http://schemas.microsoft.com/office/drawing/2014/chart" uri="{C3380CC4-5D6E-409C-BE32-E72D297353CC}">
              <c16:uniqueId val="{00000000-AC77-403E-8C89-4C5F1538A2B2}"/>
            </c:ext>
          </c:extLst>
        </c:ser>
        <c:dLbls>
          <c:showLegendKey val="0"/>
          <c:showVal val="1"/>
          <c:showCatName val="0"/>
          <c:showSerName val="0"/>
          <c:showPercent val="0"/>
          <c:showBubbleSize val="0"/>
        </c:dLbls>
        <c:axId val="309646928"/>
        <c:axId val="309648104"/>
      </c:radarChart>
      <c:catAx>
        <c:axId val="309646928"/>
        <c:scaling>
          <c:orientation val="minMax"/>
        </c:scaling>
        <c:delete val="0"/>
        <c:axPos val="b"/>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1050" b="1" i="0" u="none" strike="noStrike" kern="1200" baseline="0">
                <a:solidFill>
                  <a:schemeClr val="dk1">
                    <a:lumMod val="50000"/>
                    <a:lumOff val="50000"/>
                  </a:schemeClr>
                </a:solidFill>
                <a:latin typeface="+mn-lt"/>
                <a:ea typeface="+mn-ea"/>
                <a:cs typeface="+mn-cs"/>
              </a:defRPr>
            </a:pPr>
            <a:endParaRPr lang="es-419"/>
          </a:p>
        </c:txPr>
        <c:crossAx val="309648104"/>
        <c:crosses val="autoZero"/>
        <c:auto val="1"/>
        <c:lblAlgn val="ctr"/>
        <c:lblOffset val="100"/>
        <c:noMultiLvlLbl val="0"/>
      </c:catAx>
      <c:valAx>
        <c:axId val="309648104"/>
        <c:scaling>
          <c:orientation val="minMax"/>
        </c:scaling>
        <c:delete val="0"/>
        <c:axPos val="l"/>
        <c:majorGridlines>
          <c:spPr>
            <a:ln w="9525" cap="flat" cmpd="sng" algn="ctr">
              <a:solidFill>
                <a:schemeClr val="dk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50000"/>
                    <a:lumOff val="50000"/>
                  </a:schemeClr>
                </a:solidFill>
                <a:latin typeface="+mn-lt"/>
                <a:ea typeface="+mn-ea"/>
                <a:cs typeface="+mn-cs"/>
              </a:defRPr>
            </a:pPr>
            <a:endParaRPr lang="es-419"/>
          </a:p>
        </c:txPr>
        <c:crossAx val="309646928"/>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gradFill flip="none" rotWithShape="1">
      <a:gsLst>
        <a:gs pos="100000">
          <a:schemeClr val="lt1">
            <a:lumMod val="95000"/>
          </a:schemeClr>
        </a:gs>
        <a:gs pos="43000">
          <a:schemeClr val="lt1"/>
        </a:gs>
      </a:gsLst>
      <a:path path="circle">
        <a:fillToRect l="50000" t="50000" r="50000" b="50000"/>
      </a:path>
      <a:tileRect/>
    </a:gradFill>
    <a:ln w="9525" cap="flat" cmpd="sng" algn="ctr">
      <a:solidFill>
        <a:schemeClr val="dk1">
          <a:lumMod val="15000"/>
          <a:lumOff val="85000"/>
        </a:schemeClr>
      </a:solidFill>
      <a:round/>
    </a:ln>
    <a:effectLst/>
  </c:spPr>
  <c:txPr>
    <a:bodyPr/>
    <a:lstStyle/>
    <a:p>
      <a:pPr>
        <a:defRPr/>
      </a:pPr>
      <a:endParaRPr lang="es-419"/>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19">
  <cs:axisTitle>
    <cs:lnRef idx="0"/>
    <cs:fillRef idx="0"/>
    <cs:effectRef idx="0"/>
    <cs:fontRef idx="minor">
      <a:schemeClr val="dk1">
        <a:lumMod val="50000"/>
        <a:lumOff val="50000"/>
      </a:schemeClr>
    </cs:fontRef>
    <cs:defRPr sz="900" b="1" kern="1200"/>
  </cs:axisTitle>
  <cs:categoryAxis>
    <cs:lnRef idx="0"/>
    <cs:fillRef idx="0"/>
    <cs:effectRef idx="0"/>
    <cs:fontRef idx="minor">
      <a:schemeClr val="dk1">
        <a:lumMod val="50000"/>
        <a:lumOff val="50000"/>
      </a:schemeClr>
    </cs:fontRef>
    <cs:spPr>
      <a:ln w="9525" cap="flat" cmpd="sng" algn="ctr">
        <a:solidFill>
          <a:schemeClr val="dk1">
            <a:lumMod val="15000"/>
            <a:lumOff val="85000"/>
          </a:schemeClr>
        </a:solidFill>
        <a:round/>
      </a:ln>
    </cs:spPr>
    <cs:defRPr sz="900" kern="1200"/>
  </cs:categoryAxis>
  <cs:chartArea>
    <cs:lnRef idx="0"/>
    <cs:fillRef idx="0"/>
    <cs:effectRef idx="0"/>
    <cs:fontRef idx="minor">
      <a:schemeClr val="dk1"/>
    </cs:fontRef>
    <cs:spPr>
      <a:gradFill flip="none" rotWithShape="1">
        <a:gsLst>
          <a:gs pos="100000">
            <a:schemeClr val="lt1">
              <a:lumMod val="95000"/>
            </a:schemeClr>
          </a:gs>
          <a:gs pos="43000">
            <a:schemeClr val="lt1"/>
          </a:gs>
        </a:gsLst>
        <a:path path="circle">
          <a:fillToRect l="50000" t="50000" r="50000" b="50000"/>
        </a:path>
        <a:tileRect/>
      </a:gra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dk1">
          <a:lumMod val="15000"/>
          <a:lumOff val="85000"/>
        </a:schemeClr>
      </a:solidFill>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tx1"/>
    </cs:fontRef>
    <cs:spPr>
      <a:solidFill>
        <a:schemeClr val="phClr">
          <a:alpha val="10196"/>
        </a:schemeClr>
      </a:solidFill>
      <a:ln w="50800">
        <a:solidFill>
          <a:schemeClr val="phClr">
            <a:alpha val="30000"/>
          </a:schemeClr>
        </a:solidFill>
      </a:ln>
    </cs:spPr>
  </cs:dataPoint>
  <cs:dataPoint3D>
    <cs:lnRef idx="0">
      <cs:styleClr val="auto"/>
    </cs:lnRef>
    <cs:fillRef idx="0">
      <cs:styleClr val="auto"/>
    </cs:fillRef>
    <cs:effectRef idx="0"/>
    <cs:fontRef idx="minor">
      <a:schemeClr val="tx1"/>
    </cs:fontRef>
    <cs:spPr>
      <a:solidFill>
        <a:schemeClr val="phClr">
          <a:alpha val="10196"/>
        </a:schemeClr>
      </a:solidFill>
      <a:ln w="50800">
        <a:solidFill>
          <a:schemeClr val="phClr">
            <a:alpha val="30000"/>
          </a:schemeClr>
        </a:solidFill>
      </a:ln>
    </cs:spPr>
  </cs:dataPoint3D>
  <cs:dataPointLine>
    <cs:lnRef idx="0">
      <cs:styleClr val="auto"/>
    </cs:lnRef>
    <cs:fillRef idx="0"/>
    <cs:effectRef idx="0"/>
    <cs:fontRef idx="minor">
      <a:schemeClr val="tx1"/>
    </cs:fontRef>
    <cs:spPr>
      <a:ln w="50800" cap="rnd" cmpd="sng" algn="ctr">
        <a:solidFill>
          <a:schemeClr val="phClr">
            <a:alpha val="30000"/>
          </a:schemeClr>
        </a:solidFill>
        <a:round/>
      </a:ln>
    </cs:spPr>
  </cs:dataPointLine>
  <cs:dataPointMarker>
    <cs:lnRef idx="0"/>
    <cs:fillRef idx="0">
      <cs:styleClr val="auto"/>
    </cs:fillRef>
    <cs:effectRef idx="0"/>
    <cs:fontRef idx="minor">
      <a:schemeClr val="tx1"/>
    </cs:fontRef>
    <cs:spPr>
      <a:solidFill>
        <a:schemeClr val="phClr"/>
      </a:solidFill>
      <a:ln w="12700" cap="flat" cmpd="sng" algn="ctr">
        <a:solidFill>
          <a:schemeClr val="lt1"/>
        </a:solidFill>
        <a:round/>
      </a:ln>
    </cs:spPr>
  </cs:dataPointMarker>
  <cs:dataPointMarkerLayout symbol="circle" size="4"/>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dk1">
        <a:lumMod val="50000"/>
        <a:lumOff val="50000"/>
      </a:schemeClr>
    </cs:fontRef>
    <cs:spPr>
      <a:ln w="9525" cap="rnd">
        <a:solidFill>
          <a:schemeClr val="dk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a:solidFill>
          <a:schemeClr val="dk1">
            <a:lumMod val="50000"/>
            <a:lumOff val="50000"/>
          </a:schemeClr>
        </a:solidFill>
      </a:ln>
    </cs:spPr>
  </cs:downBar>
  <cs:dropLine>
    <cs:lnRef idx="0"/>
    <cs:fillRef idx="0"/>
    <cs:effectRef idx="0"/>
    <cs:fontRef idx="minor">
      <a:schemeClr val="tx1"/>
    </cs:fontRef>
    <cs:spPr>
      <a:ln w="9525">
        <a:solidFill>
          <a:schemeClr val="dk1">
            <a:lumMod val="35000"/>
            <a:lumOff val="65000"/>
          </a:schemeClr>
        </a:solidFill>
      </a:ln>
    </cs:spPr>
  </cs:dropLine>
  <cs:errorBar>
    <cs:lnRef idx="0"/>
    <cs:fillRef idx="0"/>
    <cs:effectRef idx="0"/>
    <cs:fontRef idx="minor">
      <a:schemeClr val="tx1"/>
    </cs:fontRef>
    <cs:spPr>
      <a:ln w="9525">
        <a:solidFill>
          <a:schemeClr val="dk1">
            <a:lumMod val="50000"/>
            <a:lumOff val="50000"/>
          </a:schemeClr>
        </a:solidFill>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dk1">
            <a:lumMod val="15000"/>
            <a:lumOff val="85000"/>
          </a:schemeClr>
        </a:solidFill>
        <a:round/>
      </a:ln>
    </cs:spPr>
  </cs:gridlineMajor>
  <cs:gridlineMinor>
    <cs:lnRef idx="0"/>
    <cs:fillRef idx="0"/>
    <cs:effectRef idx="0"/>
    <cs:fontRef idx="minor">
      <a:schemeClr val="tx1"/>
    </cs:fontRef>
    <cs:spPr>
      <a:ln w="9525" cap="flat" cmpd="sng" algn="ctr">
        <a:solidFill>
          <a:schemeClr val="dk1">
            <a:lumMod val="5000"/>
            <a:lumOff val="95000"/>
          </a:schemeClr>
        </a:solidFill>
        <a:round/>
      </a:ln>
    </cs:spPr>
  </cs:gridlineMinor>
  <cs:hiLoLine>
    <cs:lnRef idx="0"/>
    <cs:fillRef idx="0"/>
    <cs:effectRef idx="0"/>
    <cs:fontRef idx="minor">
      <a:schemeClr val="tx1"/>
    </cs:fontRef>
    <cs:spPr>
      <a:ln w="9525">
        <a:solidFill>
          <a:schemeClr val="dk1">
            <a:lumMod val="35000"/>
            <a:lumOff val="65000"/>
          </a:schemeClr>
        </a:solidFill>
      </a:ln>
    </cs:spPr>
  </cs:hiLoLine>
  <cs:leaderLine>
    <cs:lnRef idx="0"/>
    <cs:fillRef idx="0"/>
    <cs:effectRef idx="0"/>
    <cs:fontRef idx="minor">
      <a:schemeClr val="tx1"/>
    </cs:fontRef>
    <cs:spPr>
      <a:ln w="9525">
        <a:solidFill>
          <a:schemeClr val="dk1">
            <a:lumMod val="35000"/>
            <a:lumOff val="65000"/>
          </a:schemeClr>
        </a:solidFill>
      </a:ln>
    </cs:spPr>
  </cs:leaderLine>
  <cs:legend>
    <cs:lnRef idx="0"/>
    <cs:fillRef idx="0"/>
    <cs:effectRef idx="0"/>
    <cs:fontRef idx="minor">
      <a:schemeClr val="dk1">
        <a:lumMod val="50000"/>
        <a:lumOff val="50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tx1">
        <a:lumMod val="50000"/>
        <a:lumOff val="50000"/>
      </a:schemeClr>
    </cs:fontRef>
    <cs:spPr>
      <a:ln w="9525">
        <a:solidFill>
          <a:schemeClr val="dk1">
            <a:lumMod val="15000"/>
            <a:lumOff val="85000"/>
          </a:schemeClr>
        </a:solidFill>
      </a:ln>
    </cs:spPr>
    <cs:defRPr sz="900" kern="1200"/>
  </cs:seriesAxis>
  <cs:seriesLine>
    <cs:lnRef idx="0"/>
    <cs:fillRef idx="0"/>
    <cs:effectRef idx="0"/>
    <cs:fontRef idx="minor">
      <a:schemeClr val="tx1"/>
    </cs:fontRef>
    <cs:spPr>
      <a:ln w="9525">
        <a:solidFill>
          <a:schemeClr val="dk1">
            <a:lumMod val="35000"/>
            <a:lumOff val="65000"/>
          </a:schemeClr>
        </a:solidFill>
      </a:ln>
    </cs:spPr>
  </cs:seriesLine>
  <cs:title>
    <cs:lnRef idx="0"/>
    <cs:fillRef idx="0"/>
    <cs:effectRef idx="0"/>
    <cs:fontRef idx="minor">
      <a:schemeClr val="dk1">
        <a:lumMod val="50000"/>
        <a:lumOff val="50000"/>
      </a:schemeClr>
    </cs:fontRef>
    <cs:defRPr sz="1600" b="0" kern="1200" spc="70" baseline="0"/>
  </cs:title>
  <cs:trendline>
    <cs:lnRef idx="0">
      <cs:styleClr val="0"/>
    </cs:lnRef>
    <cs:fillRef idx="0"/>
    <cs:effectRef idx="0"/>
    <cs:fontRef idx="minor">
      <a:schemeClr val="tx1"/>
    </cs:fontRef>
    <cs:spPr>
      <a:ln w="63500" cap="rnd" cmpd="sng" algn="ctr">
        <a:solidFill>
          <a:schemeClr val="phClr">
            <a:alpha val="25000"/>
          </a:schemeClr>
        </a:solidFill>
        <a:round/>
      </a:ln>
    </cs:spPr>
  </cs:trendline>
  <cs:trendlineLabel>
    <cs:lnRef idx="0"/>
    <cs:fillRef idx="0"/>
    <cs:effectRef idx="0"/>
    <cs:fontRef idx="minor">
      <a:schemeClr val="dk1">
        <a:lumMod val="50000"/>
        <a:lumOff val="50000"/>
      </a:schemeClr>
    </cs:fontRef>
    <cs:defRPr sz="900" kern="1200"/>
  </cs:trendlineLabel>
  <cs:upBar>
    <cs:lnRef idx="0"/>
    <cs:fillRef idx="0"/>
    <cs:effectRef idx="0"/>
    <cs:fontRef idx="minor">
      <a:schemeClr val="tx1"/>
    </cs:fontRef>
    <cs:spPr>
      <a:solidFill>
        <a:schemeClr val="lt1"/>
      </a:solidFill>
      <a:ln w="9525">
        <a:solidFill>
          <a:schemeClr val="dk1">
            <a:lumMod val="50000"/>
            <a:lumOff val="50000"/>
          </a:schemeClr>
        </a:solidFill>
      </a:ln>
    </cs:spPr>
  </cs:upBar>
  <cs:valueAxis>
    <cs:lnRef idx="0"/>
    <cs:fillRef idx="0"/>
    <cs:effectRef idx="0"/>
    <cs:fontRef idx="minor">
      <a:schemeClr val="dk1">
        <a:lumMod val="50000"/>
        <a:lumOff val="50000"/>
      </a:schemeClr>
    </cs:fontRef>
    <cs:defRPr sz="900" kern="12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oneCellAnchor>
    <xdr:from>
      <xdr:col>1</xdr:col>
      <xdr:colOff>272143</xdr:colOff>
      <xdr:row>1</xdr:row>
      <xdr:rowOff>217715</xdr:rowOff>
    </xdr:from>
    <xdr:ext cx="752475" cy="933450"/>
    <xdr:pic>
      <xdr:nvPicPr>
        <xdr:cNvPr id="2" name="image1.jpg">
          <a:extLst>
            <a:ext uri="{FF2B5EF4-FFF2-40B4-BE49-F238E27FC236}">
              <a16:creationId xmlns="" xmlns:a16="http://schemas.microsoft.com/office/drawing/2014/main" id="{7A28ED07-23AF-49D4-8032-DF4A6179F48E}"/>
            </a:ext>
          </a:extLst>
        </xdr:cNvPr>
        <xdr:cNvPicPr preferRelativeResize="0"/>
      </xdr:nvPicPr>
      <xdr:blipFill>
        <a:blip xmlns:r="http://schemas.openxmlformats.org/officeDocument/2006/relationships" r:embed="rId1" cstate="print"/>
        <a:stretch>
          <a:fillRect/>
        </a:stretch>
      </xdr:blipFill>
      <xdr:spPr>
        <a:xfrm>
          <a:off x="1034143" y="394608"/>
          <a:ext cx="752475" cy="933450"/>
        </a:xfrm>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twoCellAnchor>
    <xdr:from>
      <xdr:col>1</xdr:col>
      <xdr:colOff>326572</xdr:colOff>
      <xdr:row>2</xdr:row>
      <xdr:rowOff>13606</xdr:rowOff>
    </xdr:from>
    <xdr:to>
      <xdr:col>14</xdr:col>
      <xdr:colOff>27214</xdr:colOff>
      <xdr:row>42</xdr:row>
      <xdr:rowOff>81643</xdr:rowOff>
    </xdr:to>
    <xdr:graphicFrame macro="">
      <xdr:nvGraphicFramePr>
        <xdr:cNvPr id="4" name="Gráfico 3">
          <a:extLst>
            <a:ext uri="{FF2B5EF4-FFF2-40B4-BE49-F238E27FC236}">
              <a16:creationId xmlns="" xmlns:a16="http://schemas.microsoft.com/office/drawing/2014/main" id="{914EA26F-2F2D-4CD9-9E05-9BC0BBB38B7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63"/>
  <sheetViews>
    <sheetView tabSelected="1" topLeftCell="C1" zoomScale="55" zoomScaleNormal="55" workbookViewId="0">
      <selection activeCell="C2" sqref="C2:H2"/>
    </sheetView>
  </sheetViews>
  <sheetFormatPr baseColWidth="10" defaultRowHeight="14.25" x14ac:dyDescent="0.25"/>
  <cols>
    <col min="1" max="1" width="11.42578125" style="3"/>
    <col min="2" max="2" width="20.28515625" style="3" bestFit="1" customWidth="1"/>
    <col min="3" max="3" width="50.7109375" style="3" bestFit="1" customWidth="1"/>
    <col min="4" max="4" width="55.85546875" style="3" bestFit="1" customWidth="1"/>
    <col min="5" max="5" width="46" style="3" customWidth="1"/>
    <col min="6" max="6" width="31" style="3" customWidth="1"/>
    <col min="7" max="7" width="80" style="3" bestFit="1" customWidth="1"/>
    <col min="8" max="8" width="21.28515625" style="3" bestFit="1" customWidth="1"/>
    <col min="9" max="9" width="19.7109375" style="3" customWidth="1"/>
    <col min="10" max="10" width="15.28515625" style="3" bestFit="1" customWidth="1"/>
    <col min="11" max="11" width="5.7109375" style="3" bestFit="1" customWidth="1"/>
    <col min="12" max="12" width="8.140625" style="4" bestFit="1" customWidth="1"/>
    <col min="13" max="13" width="17.28515625" style="4" bestFit="1" customWidth="1"/>
    <col min="14" max="14" width="48.5703125" style="3" customWidth="1"/>
    <col min="15" max="16384" width="11.42578125" style="25"/>
  </cols>
  <sheetData>
    <row r="2" spans="1:14" ht="21.75" customHeight="1" x14ac:dyDescent="0.25">
      <c r="B2" s="50"/>
      <c r="C2" s="55" t="s">
        <v>75</v>
      </c>
      <c r="D2" s="53"/>
      <c r="E2" s="53"/>
      <c r="F2" s="53"/>
      <c r="G2" s="53"/>
      <c r="H2" s="56"/>
      <c r="I2" s="49" t="s">
        <v>139</v>
      </c>
      <c r="J2" s="49"/>
      <c r="K2" s="49"/>
      <c r="L2" s="49"/>
      <c r="M2" s="49"/>
      <c r="N2" s="49"/>
    </row>
    <row r="3" spans="1:14" ht="21.75" customHeight="1" x14ac:dyDescent="0.25">
      <c r="B3" s="50"/>
      <c r="C3" s="57" t="s">
        <v>76</v>
      </c>
      <c r="D3" s="58"/>
      <c r="E3" s="58"/>
      <c r="F3" s="58"/>
      <c r="G3" s="58"/>
      <c r="H3" s="59"/>
      <c r="I3" s="49" t="s">
        <v>73</v>
      </c>
      <c r="J3" s="49"/>
      <c r="K3" s="49"/>
      <c r="L3" s="49"/>
      <c r="M3" s="49"/>
      <c r="N3" s="49"/>
    </row>
    <row r="4" spans="1:14" ht="21.75" customHeight="1" x14ac:dyDescent="0.25">
      <c r="B4" s="50"/>
      <c r="C4" s="60"/>
      <c r="D4" s="61"/>
      <c r="E4" s="61"/>
      <c r="F4" s="61"/>
      <c r="G4" s="61"/>
      <c r="H4" s="62"/>
      <c r="I4" s="49" t="s">
        <v>138</v>
      </c>
      <c r="J4" s="49"/>
      <c r="K4" s="49"/>
      <c r="L4" s="49"/>
      <c r="M4" s="49"/>
      <c r="N4" s="49"/>
    </row>
    <row r="5" spans="1:14" ht="21.75" customHeight="1" x14ac:dyDescent="0.25">
      <c r="B5" s="50"/>
      <c r="C5" s="63"/>
      <c r="D5" s="64"/>
      <c r="E5" s="64"/>
      <c r="F5" s="64"/>
      <c r="G5" s="64"/>
      <c r="H5" s="65"/>
      <c r="I5" s="49" t="s">
        <v>74</v>
      </c>
      <c r="J5" s="49"/>
      <c r="K5" s="49"/>
      <c r="L5" s="49"/>
      <c r="M5" s="49"/>
      <c r="N5" s="49"/>
    </row>
    <row r="6" spans="1:14" ht="21.75" customHeight="1" x14ac:dyDescent="0.25">
      <c r="B6" s="50"/>
      <c r="C6" s="51" t="s">
        <v>78</v>
      </c>
      <c r="D6" s="52"/>
      <c r="E6" s="66" t="s">
        <v>79</v>
      </c>
      <c r="F6" s="51"/>
      <c r="G6" s="51"/>
      <c r="H6" s="67"/>
      <c r="I6" s="49" t="s">
        <v>77</v>
      </c>
      <c r="J6" s="49"/>
      <c r="K6" s="49"/>
      <c r="L6" s="49"/>
      <c r="M6" s="49"/>
      <c r="N6" s="49"/>
    </row>
    <row r="7" spans="1:14" ht="15" x14ac:dyDescent="0.25">
      <c r="I7" s="53"/>
      <c r="J7" s="53"/>
      <c r="K7" s="53"/>
      <c r="L7" s="53"/>
      <c r="M7" s="53"/>
      <c r="N7" s="53"/>
    </row>
    <row r="8" spans="1:14" ht="15" x14ac:dyDescent="0.25">
      <c r="B8" s="14" t="s">
        <v>17</v>
      </c>
      <c r="C8" s="13" t="s">
        <v>0</v>
      </c>
      <c r="D8" s="13" t="s">
        <v>19</v>
      </c>
      <c r="E8" s="13" t="s">
        <v>22</v>
      </c>
      <c r="F8" s="13" t="s">
        <v>23</v>
      </c>
      <c r="G8" s="13" t="s">
        <v>69</v>
      </c>
      <c r="H8" s="13" t="s">
        <v>80</v>
      </c>
      <c r="I8" s="13" t="s">
        <v>71</v>
      </c>
      <c r="J8" s="14" t="s">
        <v>72</v>
      </c>
      <c r="K8" s="14"/>
      <c r="L8" s="68" t="s">
        <v>70</v>
      </c>
      <c r="M8" s="68"/>
      <c r="N8" s="45" t="s">
        <v>82</v>
      </c>
    </row>
    <row r="9" spans="1:14" s="26" customFormat="1" ht="41.25" customHeight="1" x14ac:dyDescent="0.25">
      <c r="A9" s="5"/>
      <c r="B9" s="48" t="s">
        <v>8</v>
      </c>
      <c r="C9" s="69" t="s">
        <v>18</v>
      </c>
      <c r="D9" s="48" t="s">
        <v>20</v>
      </c>
      <c r="E9" s="48" t="s">
        <v>21</v>
      </c>
      <c r="F9" s="48" t="s">
        <v>30</v>
      </c>
      <c r="G9" s="34" t="s">
        <v>89</v>
      </c>
      <c r="H9" s="6" t="s">
        <v>81</v>
      </c>
      <c r="I9" s="10">
        <v>1</v>
      </c>
      <c r="J9" s="11">
        <v>1</v>
      </c>
      <c r="K9" s="7">
        <f>(J9/I9)</f>
        <v>1</v>
      </c>
      <c r="L9" s="54">
        <f>(K9+K10)/2</f>
        <v>1</v>
      </c>
      <c r="M9" s="48" t="str">
        <f>IF(J9=100%,"SOBRESALIENTE",IF(AND(J9&gt;=1%,J9&lt;=79%),"MÍNIMA",IF(AND(J9&gt;=80%,J9&lt;=99%),"SATISFACTORIA"," ")))</f>
        <v>SOBRESALIENTE</v>
      </c>
      <c r="N9" s="48"/>
    </row>
    <row r="10" spans="1:14" s="26" customFormat="1" ht="41.25" customHeight="1" x14ac:dyDescent="0.25">
      <c r="A10" s="5"/>
      <c r="B10" s="48"/>
      <c r="C10" s="69"/>
      <c r="D10" s="48"/>
      <c r="E10" s="48"/>
      <c r="F10" s="48"/>
      <c r="G10" s="34" t="s">
        <v>90</v>
      </c>
      <c r="H10" s="6" t="s">
        <v>81</v>
      </c>
      <c r="I10" s="6">
        <v>1</v>
      </c>
      <c r="J10" s="6">
        <v>1</v>
      </c>
      <c r="K10" s="7">
        <f t="shared" ref="K10:K61" si="0">(J10/I10)</f>
        <v>1</v>
      </c>
      <c r="L10" s="54"/>
      <c r="M10" s="48"/>
      <c r="N10" s="48"/>
    </row>
    <row r="11" spans="1:14" s="26" customFormat="1" ht="15" customHeight="1" x14ac:dyDescent="0.25">
      <c r="A11" s="5"/>
      <c r="B11" s="70" t="s">
        <v>9</v>
      </c>
      <c r="C11" s="71" t="s">
        <v>24</v>
      </c>
      <c r="D11" s="70" t="s">
        <v>25</v>
      </c>
      <c r="E11" s="70" t="s">
        <v>26</v>
      </c>
      <c r="F11" s="70" t="s">
        <v>30</v>
      </c>
      <c r="G11" s="35" t="s">
        <v>93</v>
      </c>
      <c r="H11" s="70" t="s">
        <v>81</v>
      </c>
      <c r="I11" s="20">
        <v>6</v>
      </c>
      <c r="J11" s="20">
        <v>6</v>
      </c>
      <c r="K11" s="21">
        <f t="shared" si="0"/>
        <v>1</v>
      </c>
      <c r="L11" s="72">
        <f>AVERAGE(K11:K15)</f>
        <v>0.72499999999999998</v>
      </c>
      <c r="M11" s="70" t="str">
        <f>IF(L11=100%,"SOBRESALIENTE",IF(AND(L11&gt;=1%,L11&lt;=79%),"MÍNIMA",IF(AND(L11&gt;=80%,L11&lt;=99%),"SATISFACTORIA"," ")))</f>
        <v>MÍNIMA</v>
      </c>
      <c r="N11" s="70" t="s">
        <v>95</v>
      </c>
    </row>
    <row r="12" spans="1:14" s="26" customFormat="1" ht="15" customHeight="1" x14ac:dyDescent="0.25">
      <c r="A12" s="5"/>
      <c r="B12" s="70"/>
      <c r="C12" s="71"/>
      <c r="D12" s="70"/>
      <c r="E12" s="70"/>
      <c r="F12" s="70"/>
      <c r="G12" s="35" t="s">
        <v>137</v>
      </c>
      <c r="H12" s="70"/>
      <c r="I12" s="20">
        <v>1</v>
      </c>
      <c r="J12" s="20">
        <v>1</v>
      </c>
      <c r="K12" s="21">
        <f t="shared" si="0"/>
        <v>1</v>
      </c>
      <c r="L12" s="72"/>
      <c r="M12" s="70"/>
      <c r="N12" s="70"/>
    </row>
    <row r="13" spans="1:14" s="26" customFormat="1" ht="12.75" x14ac:dyDescent="0.25">
      <c r="A13" s="5"/>
      <c r="B13" s="70"/>
      <c r="C13" s="71"/>
      <c r="D13" s="70"/>
      <c r="E13" s="70"/>
      <c r="F13" s="70"/>
      <c r="G13" s="35" t="s">
        <v>94</v>
      </c>
      <c r="H13" s="70"/>
      <c r="I13" s="20">
        <v>6</v>
      </c>
      <c r="J13" s="20">
        <v>6</v>
      </c>
      <c r="K13" s="21">
        <f t="shared" si="0"/>
        <v>1</v>
      </c>
      <c r="L13" s="72"/>
      <c r="M13" s="70"/>
      <c r="N13" s="70"/>
    </row>
    <row r="14" spans="1:14" s="26" customFormat="1" ht="12.75" x14ac:dyDescent="0.25">
      <c r="A14" s="5"/>
      <c r="B14" s="70"/>
      <c r="C14" s="71"/>
      <c r="D14" s="70"/>
      <c r="E14" s="70"/>
      <c r="F14" s="70"/>
      <c r="G14" s="35" t="s">
        <v>88</v>
      </c>
      <c r="H14" s="70"/>
      <c r="I14" s="20">
        <v>40</v>
      </c>
      <c r="J14" s="20">
        <v>19</v>
      </c>
      <c r="K14" s="21">
        <f t="shared" si="0"/>
        <v>0.47499999999999998</v>
      </c>
      <c r="L14" s="72"/>
      <c r="M14" s="70"/>
      <c r="N14" s="70"/>
    </row>
    <row r="15" spans="1:14" s="26" customFormat="1" ht="25.5" x14ac:dyDescent="0.25">
      <c r="A15" s="5"/>
      <c r="B15" s="70"/>
      <c r="C15" s="71"/>
      <c r="D15" s="70"/>
      <c r="E15" s="70"/>
      <c r="F15" s="70"/>
      <c r="G15" s="35" t="s">
        <v>91</v>
      </c>
      <c r="H15" s="70"/>
      <c r="I15" s="20">
        <v>40</v>
      </c>
      <c r="J15" s="20">
        <v>6</v>
      </c>
      <c r="K15" s="21">
        <f t="shared" si="0"/>
        <v>0.15</v>
      </c>
      <c r="L15" s="72"/>
      <c r="M15" s="70"/>
      <c r="N15" s="70"/>
    </row>
    <row r="16" spans="1:14" s="26" customFormat="1" ht="40.5" customHeight="1" x14ac:dyDescent="0.25">
      <c r="A16" s="5"/>
      <c r="B16" s="48" t="s">
        <v>10</v>
      </c>
      <c r="C16" s="69" t="s">
        <v>27</v>
      </c>
      <c r="D16" s="48" t="s">
        <v>28</v>
      </c>
      <c r="E16" s="48" t="s">
        <v>29</v>
      </c>
      <c r="F16" s="48" t="s">
        <v>30</v>
      </c>
      <c r="G16" s="9" t="s">
        <v>116</v>
      </c>
      <c r="H16" s="48"/>
      <c r="I16" s="6">
        <v>4</v>
      </c>
      <c r="J16" s="6">
        <v>4</v>
      </c>
      <c r="K16" s="7">
        <f t="shared" si="0"/>
        <v>1</v>
      </c>
      <c r="L16" s="54">
        <f>AVERAGE(K16:K17)</f>
        <v>1</v>
      </c>
      <c r="M16" s="48" t="str">
        <f t="shared" ref="M16:M62" si="1">IF(L16=100%,"SOBRESALIENTE",IF(AND(L16&gt;=1%,L16&lt;=79%),"MÍNIMA",IF(AND(L16&gt;=80%,L16&lt;=99%),"SATISFACTORIA"," ")))</f>
        <v>SOBRESALIENTE</v>
      </c>
      <c r="N16" s="48"/>
    </row>
    <row r="17" spans="1:14" s="26" customFormat="1" ht="32.25" customHeight="1" x14ac:dyDescent="0.25">
      <c r="A17" s="5"/>
      <c r="B17" s="48"/>
      <c r="C17" s="69"/>
      <c r="D17" s="48"/>
      <c r="E17" s="48"/>
      <c r="F17" s="48"/>
      <c r="G17" s="9" t="s">
        <v>117</v>
      </c>
      <c r="H17" s="48"/>
      <c r="I17" s="6">
        <v>1</v>
      </c>
      <c r="J17" s="6">
        <v>1</v>
      </c>
      <c r="K17" s="7">
        <f t="shared" si="0"/>
        <v>1</v>
      </c>
      <c r="L17" s="54"/>
      <c r="M17" s="48"/>
      <c r="N17" s="48"/>
    </row>
    <row r="18" spans="1:14" s="26" customFormat="1" ht="15" x14ac:dyDescent="0.25">
      <c r="A18" s="5"/>
      <c r="B18" s="70" t="s">
        <v>11</v>
      </c>
      <c r="C18" s="71" t="s">
        <v>31</v>
      </c>
      <c r="D18" s="70" t="s">
        <v>32</v>
      </c>
      <c r="E18" s="70" t="s">
        <v>33</v>
      </c>
      <c r="F18" s="70" t="s">
        <v>30</v>
      </c>
      <c r="G18" s="36" t="s">
        <v>83</v>
      </c>
      <c r="H18" s="70" t="s">
        <v>81</v>
      </c>
      <c r="I18" s="22">
        <v>6</v>
      </c>
      <c r="J18" s="23">
        <v>6</v>
      </c>
      <c r="K18" s="21">
        <f t="shared" si="0"/>
        <v>1</v>
      </c>
      <c r="L18" s="72">
        <f>AVERAGE(K18:K24)</f>
        <v>0.43044857441409168</v>
      </c>
      <c r="M18" s="70" t="str">
        <f t="shared" si="1"/>
        <v>MÍNIMA</v>
      </c>
      <c r="N18" s="70" t="s">
        <v>92</v>
      </c>
    </row>
    <row r="19" spans="1:14" s="26" customFormat="1" ht="15" x14ac:dyDescent="0.25">
      <c r="A19" s="5"/>
      <c r="B19" s="70"/>
      <c r="C19" s="71"/>
      <c r="D19" s="70"/>
      <c r="E19" s="70"/>
      <c r="F19" s="70"/>
      <c r="G19" s="36" t="s">
        <v>84</v>
      </c>
      <c r="H19" s="70"/>
      <c r="I19" s="22">
        <v>232</v>
      </c>
      <c r="J19" s="22">
        <v>12</v>
      </c>
      <c r="K19" s="21">
        <f t="shared" si="0"/>
        <v>5.1724137931034482E-2</v>
      </c>
      <c r="L19" s="72"/>
      <c r="M19" s="70"/>
      <c r="N19" s="70"/>
    </row>
    <row r="20" spans="1:14" s="26" customFormat="1" ht="15" x14ac:dyDescent="0.25">
      <c r="A20" s="5"/>
      <c r="B20" s="70"/>
      <c r="C20" s="71"/>
      <c r="D20" s="70"/>
      <c r="E20" s="70"/>
      <c r="F20" s="70"/>
      <c r="G20" s="36" t="s">
        <v>84</v>
      </c>
      <c r="H20" s="70"/>
      <c r="I20" s="22">
        <v>232</v>
      </c>
      <c r="J20" s="22">
        <v>30</v>
      </c>
      <c r="K20" s="21">
        <f t="shared" si="0"/>
        <v>0.12931034482758622</v>
      </c>
      <c r="L20" s="72"/>
      <c r="M20" s="70"/>
      <c r="N20" s="70"/>
    </row>
    <row r="21" spans="1:14" s="26" customFormat="1" ht="15" x14ac:dyDescent="0.25">
      <c r="A21" s="5"/>
      <c r="B21" s="70"/>
      <c r="C21" s="71"/>
      <c r="D21" s="70"/>
      <c r="E21" s="70"/>
      <c r="F21" s="70"/>
      <c r="G21" s="37" t="s">
        <v>85</v>
      </c>
      <c r="H21" s="70"/>
      <c r="I21" s="22">
        <v>464</v>
      </c>
      <c r="J21" s="23">
        <v>92</v>
      </c>
      <c r="K21" s="21">
        <f t="shared" si="0"/>
        <v>0.19827586206896552</v>
      </c>
      <c r="L21" s="72"/>
      <c r="M21" s="70"/>
      <c r="N21" s="70"/>
    </row>
    <row r="22" spans="1:14" s="26" customFormat="1" ht="15" x14ac:dyDescent="0.25">
      <c r="A22" s="5"/>
      <c r="B22" s="70"/>
      <c r="C22" s="71"/>
      <c r="D22" s="70"/>
      <c r="E22" s="70"/>
      <c r="F22" s="70"/>
      <c r="G22" s="37" t="s">
        <v>86</v>
      </c>
      <c r="H22" s="70"/>
      <c r="I22" s="22">
        <v>464</v>
      </c>
      <c r="J22" s="23">
        <v>144</v>
      </c>
      <c r="K22" s="21">
        <f t="shared" si="0"/>
        <v>0.31034482758620691</v>
      </c>
      <c r="L22" s="72"/>
      <c r="M22" s="70"/>
      <c r="N22" s="70"/>
    </row>
    <row r="23" spans="1:14" s="26" customFormat="1" ht="15" x14ac:dyDescent="0.25">
      <c r="A23" s="5"/>
      <c r="B23" s="70"/>
      <c r="C23" s="71"/>
      <c r="D23" s="70"/>
      <c r="E23" s="70"/>
      <c r="F23" s="70"/>
      <c r="G23" s="36" t="s">
        <v>87</v>
      </c>
      <c r="H23" s="70"/>
      <c r="I23" s="22">
        <v>33</v>
      </c>
      <c r="J23" s="23">
        <v>28</v>
      </c>
      <c r="K23" s="21">
        <f t="shared" si="0"/>
        <v>0.84848484848484851</v>
      </c>
      <c r="L23" s="72"/>
      <c r="M23" s="70"/>
      <c r="N23" s="70"/>
    </row>
    <row r="24" spans="1:14" s="26" customFormat="1" ht="15" x14ac:dyDescent="0.25">
      <c r="A24" s="5"/>
      <c r="B24" s="70"/>
      <c r="C24" s="71"/>
      <c r="D24" s="70"/>
      <c r="E24" s="70"/>
      <c r="F24" s="70"/>
      <c r="G24" s="36" t="s">
        <v>88</v>
      </c>
      <c r="H24" s="70"/>
      <c r="I24" s="22">
        <v>40</v>
      </c>
      <c r="J24" s="23">
        <v>19</v>
      </c>
      <c r="K24" s="21">
        <f t="shared" si="0"/>
        <v>0.47499999999999998</v>
      </c>
      <c r="L24" s="72"/>
      <c r="M24" s="70"/>
      <c r="N24" s="70"/>
    </row>
    <row r="25" spans="1:14" s="26" customFormat="1" ht="15" customHeight="1" x14ac:dyDescent="0.25">
      <c r="A25" s="5"/>
      <c r="B25" s="48" t="s">
        <v>12</v>
      </c>
      <c r="C25" s="69" t="s">
        <v>106</v>
      </c>
      <c r="D25" s="48" t="s">
        <v>34</v>
      </c>
      <c r="E25" s="48" t="s">
        <v>35</v>
      </c>
      <c r="F25" s="48" t="s">
        <v>36</v>
      </c>
      <c r="G25" s="38" t="s">
        <v>96</v>
      </c>
      <c r="H25" s="48" t="s">
        <v>81</v>
      </c>
      <c r="I25" s="2">
        <v>1</v>
      </c>
      <c r="J25" s="12">
        <v>1</v>
      </c>
      <c r="K25" s="7">
        <f t="shared" si="0"/>
        <v>1</v>
      </c>
      <c r="L25" s="54">
        <f>AVERAGE(K25:K34)</f>
        <v>1</v>
      </c>
      <c r="M25" s="48" t="str">
        <f>IF(L25=100%,"SOBRESALIENTE",IF(AND(L25&gt;=1%,L25&lt;=79%),"MÍNIMA",IF(AND(L25&gt;=80%,L25&lt;=99%),"SATISFACTORIA"," ")))</f>
        <v>SOBRESALIENTE</v>
      </c>
      <c r="N25" s="48"/>
    </row>
    <row r="26" spans="1:14" s="26" customFormat="1" ht="15" x14ac:dyDescent="0.25">
      <c r="A26" s="5"/>
      <c r="B26" s="48"/>
      <c r="C26" s="69"/>
      <c r="D26" s="48"/>
      <c r="E26" s="48"/>
      <c r="F26" s="48"/>
      <c r="G26" s="38" t="s">
        <v>97</v>
      </c>
      <c r="H26" s="48"/>
      <c r="I26" s="2">
        <v>1</v>
      </c>
      <c r="J26" s="12">
        <v>1</v>
      </c>
      <c r="K26" s="7">
        <f t="shared" si="0"/>
        <v>1</v>
      </c>
      <c r="L26" s="54"/>
      <c r="M26" s="48"/>
      <c r="N26" s="48"/>
    </row>
    <row r="27" spans="1:14" s="26" customFormat="1" ht="15" x14ac:dyDescent="0.25">
      <c r="A27" s="5"/>
      <c r="B27" s="48"/>
      <c r="C27" s="69"/>
      <c r="D27" s="48"/>
      <c r="E27" s="48"/>
      <c r="F27" s="48"/>
      <c r="G27" s="38" t="s">
        <v>98</v>
      </c>
      <c r="H27" s="48"/>
      <c r="I27" s="2">
        <v>1</v>
      </c>
      <c r="J27" s="12">
        <v>1</v>
      </c>
      <c r="K27" s="7">
        <f t="shared" si="0"/>
        <v>1</v>
      </c>
      <c r="L27" s="54"/>
      <c r="M27" s="48"/>
      <c r="N27" s="48"/>
    </row>
    <row r="28" spans="1:14" s="26" customFormat="1" ht="15" x14ac:dyDescent="0.25">
      <c r="A28" s="5"/>
      <c r="B28" s="48"/>
      <c r="C28" s="69"/>
      <c r="D28" s="48"/>
      <c r="E28" s="48"/>
      <c r="F28" s="48"/>
      <c r="G28" s="38" t="s">
        <v>99</v>
      </c>
      <c r="H28" s="48"/>
      <c r="I28" s="2">
        <v>1</v>
      </c>
      <c r="J28" s="12">
        <v>1</v>
      </c>
      <c r="K28" s="7">
        <f t="shared" si="0"/>
        <v>1</v>
      </c>
      <c r="L28" s="54"/>
      <c r="M28" s="48"/>
      <c r="N28" s="48"/>
    </row>
    <row r="29" spans="1:14" s="26" customFormat="1" ht="15" x14ac:dyDescent="0.25">
      <c r="A29" s="5"/>
      <c r="B29" s="48"/>
      <c r="C29" s="69"/>
      <c r="D29" s="48"/>
      <c r="E29" s="48"/>
      <c r="F29" s="48"/>
      <c r="G29" s="38" t="s">
        <v>100</v>
      </c>
      <c r="H29" s="48"/>
      <c r="I29" s="2">
        <v>1</v>
      </c>
      <c r="J29" s="12">
        <v>1</v>
      </c>
      <c r="K29" s="7">
        <f t="shared" si="0"/>
        <v>1</v>
      </c>
      <c r="L29" s="54"/>
      <c r="M29" s="48"/>
      <c r="N29" s="48"/>
    </row>
    <row r="30" spans="1:14" s="26" customFormat="1" ht="15" x14ac:dyDescent="0.25">
      <c r="A30" s="5"/>
      <c r="B30" s="48"/>
      <c r="C30" s="69"/>
      <c r="D30" s="48"/>
      <c r="E30" s="48"/>
      <c r="F30" s="48"/>
      <c r="G30" s="38" t="s">
        <v>101</v>
      </c>
      <c r="H30" s="48"/>
      <c r="I30" s="2">
        <v>1</v>
      </c>
      <c r="J30" s="12">
        <v>1</v>
      </c>
      <c r="K30" s="7">
        <f t="shared" si="0"/>
        <v>1</v>
      </c>
      <c r="L30" s="54"/>
      <c r="M30" s="48"/>
      <c r="N30" s="48"/>
    </row>
    <row r="31" spans="1:14" s="26" customFormat="1" ht="15" x14ac:dyDescent="0.25">
      <c r="A31" s="5"/>
      <c r="B31" s="48"/>
      <c r="C31" s="69"/>
      <c r="D31" s="48"/>
      <c r="E31" s="48"/>
      <c r="F31" s="48"/>
      <c r="G31" s="38" t="s">
        <v>102</v>
      </c>
      <c r="H31" s="48"/>
      <c r="I31" s="2">
        <v>1</v>
      </c>
      <c r="J31" s="12">
        <v>1</v>
      </c>
      <c r="K31" s="7">
        <f t="shared" si="0"/>
        <v>1</v>
      </c>
      <c r="L31" s="54"/>
      <c r="M31" s="48"/>
      <c r="N31" s="48"/>
    </row>
    <row r="32" spans="1:14" s="26" customFormat="1" ht="15" x14ac:dyDescent="0.25">
      <c r="A32" s="5"/>
      <c r="B32" s="48"/>
      <c r="C32" s="69"/>
      <c r="D32" s="48"/>
      <c r="E32" s="48"/>
      <c r="F32" s="48"/>
      <c r="G32" s="38" t="s">
        <v>103</v>
      </c>
      <c r="H32" s="48"/>
      <c r="I32" s="2">
        <v>1</v>
      </c>
      <c r="J32" s="12">
        <v>1</v>
      </c>
      <c r="K32" s="7">
        <f t="shared" si="0"/>
        <v>1</v>
      </c>
      <c r="L32" s="54"/>
      <c r="M32" s="48"/>
      <c r="N32" s="48"/>
    </row>
    <row r="33" spans="1:14" s="26" customFormat="1" ht="15" x14ac:dyDescent="0.25">
      <c r="A33" s="5"/>
      <c r="B33" s="48"/>
      <c r="C33" s="69"/>
      <c r="D33" s="48"/>
      <c r="E33" s="48"/>
      <c r="F33" s="48"/>
      <c r="G33" s="38" t="s">
        <v>104</v>
      </c>
      <c r="H33" s="48"/>
      <c r="I33" s="2">
        <v>1</v>
      </c>
      <c r="J33" s="12">
        <v>1</v>
      </c>
      <c r="K33" s="7">
        <f t="shared" si="0"/>
        <v>1</v>
      </c>
      <c r="L33" s="54"/>
      <c r="M33" s="48"/>
      <c r="N33" s="48"/>
    </row>
    <row r="34" spans="1:14" s="26" customFormat="1" ht="15" x14ac:dyDescent="0.25">
      <c r="A34" s="5"/>
      <c r="B34" s="48"/>
      <c r="C34" s="69"/>
      <c r="D34" s="48"/>
      <c r="E34" s="48"/>
      <c r="F34" s="48"/>
      <c r="G34" s="38" t="s">
        <v>105</v>
      </c>
      <c r="H34" s="48"/>
      <c r="I34" s="2">
        <v>1</v>
      </c>
      <c r="J34" s="12">
        <v>1</v>
      </c>
      <c r="K34" s="7">
        <f t="shared" si="0"/>
        <v>1</v>
      </c>
      <c r="L34" s="54"/>
      <c r="M34" s="48"/>
      <c r="N34" s="48"/>
    </row>
    <row r="35" spans="1:14" s="26" customFormat="1" ht="15" customHeight="1" x14ac:dyDescent="0.25">
      <c r="A35" s="5"/>
      <c r="B35" s="70" t="s">
        <v>13</v>
      </c>
      <c r="C35" s="71" t="s">
        <v>37</v>
      </c>
      <c r="D35" s="70" t="s">
        <v>38</v>
      </c>
      <c r="E35" s="70" t="s">
        <v>39</v>
      </c>
      <c r="F35" s="70" t="s">
        <v>36</v>
      </c>
      <c r="G35" s="36" t="s">
        <v>107</v>
      </c>
      <c r="H35" s="70" t="s">
        <v>81</v>
      </c>
      <c r="I35" s="22">
        <v>1</v>
      </c>
      <c r="J35" s="23">
        <v>1</v>
      </c>
      <c r="K35" s="21">
        <f t="shared" si="0"/>
        <v>1</v>
      </c>
      <c r="L35" s="72">
        <f>(J37/I37)</f>
        <v>1</v>
      </c>
      <c r="M35" s="70" t="str">
        <f>IF(L35=100%,"SOBRESALIENTE",IF(AND(L35&gt;=1%,L35&lt;=79%),"MÍNIMA",IF(AND(L35&gt;=80%,L35&lt;=99%),"SATISFACTORIA"," ")))</f>
        <v>SOBRESALIENTE</v>
      </c>
      <c r="N35" s="70"/>
    </row>
    <row r="36" spans="1:14" s="26" customFormat="1" ht="15" customHeight="1" x14ac:dyDescent="0.25">
      <c r="A36" s="5"/>
      <c r="B36" s="70"/>
      <c r="C36" s="71"/>
      <c r="D36" s="70"/>
      <c r="E36" s="70"/>
      <c r="F36" s="70"/>
      <c r="G36" s="36" t="s">
        <v>108</v>
      </c>
      <c r="H36" s="70"/>
      <c r="I36" s="22">
        <v>1</v>
      </c>
      <c r="J36" s="23">
        <v>1</v>
      </c>
      <c r="K36" s="21">
        <f t="shared" si="0"/>
        <v>1</v>
      </c>
      <c r="L36" s="72"/>
      <c r="M36" s="70"/>
      <c r="N36" s="70"/>
    </row>
    <row r="37" spans="1:14" s="26" customFormat="1" ht="12.75" x14ac:dyDescent="0.25">
      <c r="A37" s="5"/>
      <c r="B37" s="70"/>
      <c r="C37" s="71"/>
      <c r="D37" s="70"/>
      <c r="E37" s="70"/>
      <c r="F37" s="70"/>
      <c r="G37" s="27" t="s">
        <v>109</v>
      </c>
      <c r="H37" s="70"/>
      <c r="I37" s="20">
        <v>1</v>
      </c>
      <c r="J37" s="20">
        <v>1</v>
      </c>
      <c r="K37" s="21">
        <f t="shared" si="0"/>
        <v>1</v>
      </c>
      <c r="L37" s="72"/>
      <c r="M37" s="70"/>
      <c r="N37" s="70"/>
    </row>
    <row r="38" spans="1:14" s="26" customFormat="1" ht="12.75" x14ac:dyDescent="0.25">
      <c r="A38" s="5"/>
      <c r="B38" s="70"/>
      <c r="C38" s="71"/>
      <c r="D38" s="70"/>
      <c r="E38" s="70"/>
      <c r="F38" s="70"/>
      <c r="G38" s="27" t="s">
        <v>110</v>
      </c>
      <c r="H38" s="70"/>
      <c r="I38" s="20">
        <v>1</v>
      </c>
      <c r="J38" s="20">
        <v>1</v>
      </c>
      <c r="K38" s="21">
        <f t="shared" si="0"/>
        <v>1</v>
      </c>
      <c r="L38" s="72"/>
      <c r="M38" s="70"/>
      <c r="N38" s="70"/>
    </row>
    <row r="39" spans="1:14" s="26" customFormat="1" ht="34.5" customHeight="1" x14ac:dyDescent="0.25">
      <c r="A39" s="5"/>
      <c r="B39" s="74" t="s">
        <v>14</v>
      </c>
      <c r="C39" s="76" t="s">
        <v>40</v>
      </c>
      <c r="D39" s="74" t="s">
        <v>41</v>
      </c>
      <c r="E39" s="74" t="s">
        <v>42</v>
      </c>
      <c r="F39" s="74" t="s">
        <v>36</v>
      </c>
      <c r="G39" s="28" t="s">
        <v>112</v>
      </c>
      <c r="H39" s="75" t="s">
        <v>81</v>
      </c>
      <c r="I39" s="29">
        <v>1</v>
      </c>
      <c r="J39" s="29">
        <v>1</v>
      </c>
      <c r="K39" s="21">
        <f t="shared" si="0"/>
        <v>1</v>
      </c>
      <c r="L39" s="73">
        <f>AVERAGE(K39:K40)</f>
        <v>0.85</v>
      </c>
      <c r="M39" s="74" t="str">
        <f>IF(L39=100%,"SOBRESALIENTE",IF(AND(L39&gt;=1%,L39&lt;=79%),"MÍNIMA",IF(AND(L39&gt;=80%,L39&lt;=99%),"SATISFACTORIA"," ")))</f>
        <v>SATISFACTORIA</v>
      </c>
      <c r="N39" s="75" t="s">
        <v>113</v>
      </c>
    </row>
    <row r="40" spans="1:14" s="26" customFormat="1" ht="37.5" customHeight="1" x14ac:dyDescent="0.25">
      <c r="A40" s="5"/>
      <c r="B40" s="74"/>
      <c r="C40" s="76"/>
      <c r="D40" s="74"/>
      <c r="E40" s="74"/>
      <c r="F40" s="74"/>
      <c r="G40" s="28" t="s">
        <v>111</v>
      </c>
      <c r="H40" s="75"/>
      <c r="I40" s="10">
        <v>1</v>
      </c>
      <c r="J40" s="10">
        <v>0.7</v>
      </c>
      <c r="K40" s="21">
        <f t="shared" si="0"/>
        <v>0.7</v>
      </c>
      <c r="L40" s="73"/>
      <c r="M40" s="74"/>
      <c r="N40" s="75"/>
    </row>
    <row r="41" spans="1:14" s="26" customFormat="1" ht="12.75" x14ac:dyDescent="0.25">
      <c r="A41" s="5"/>
      <c r="B41" s="70" t="s">
        <v>15</v>
      </c>
      <c r="C41" s="71" t="s">
        <v>43</v>
      </c>
      <c r="D41" s="70" t="s">
        <v>44</v>
      </c>
      <c r="E41" s="70" t="s">
        <v>45</v>
      </c>
      <c r="F41" s="70" t="s">
        <v>36</v>
      </c>
      <c r="G41" s="27" t="s">
        <v>118</v>
      </c>
      <c r="H41" s="70" t="s">
        <v>81</v>
      </c>
      <c r="I41" s="20">
        <v>1</v>
      </c>
      <c r="J41" s="20">
        <v>1</v>
      </c>
      <c r="K41" s="21">
        <f t="shared" si="0"/>
        <v>1</v>
      </c>
      <c r="L41" s="72">
        <f>AVERAGE(I42:K42)</f>
        <v>1</v>
      </c>
      <c r="M41" s="70" t="str">
        <f>IF(L41=100%,"SOBRESALIENTE",IF(AND(L41&gt;=1%,L41&lt;=79%),"MÍNIMA",IF(AND(L41&gt;=80%,L41&lt;=99%),"SATISFACTORIA"," ")))</f>
        <v>SOBRESALIENTE</v>
      </c>
      <c r="N41" s="70"/>
    </row>
    <row r="42" spans="1:14" s="26" customFormat="1" ht="12.75" x14ac:dyDescent="0.25">
      <c r="A42" s="5"/>
      <c r="B42" s="70"/>
      <c r="C42" s="71"/>
      <c r="D42" s="70"/>
      <c r="E42" s="70"/>
      <c r="F42" s="70"/>
      <c r="G42" s="27" t="s">
        <v>110</v>
      </c>
      <c r="H42" s="70"/>
      <c r="I42" s="20">
        <v>1</v>
      </c>
      <c r="J42" s="20">
        <v>1</v>
      </c>
      <c r="K42" s="21">
        <f t="shared" si="0"/>
        <v>1</v>
      </c>
      <c r="L42" s="72"/>
      <c r="M42" s="70"/>
      <c r="N42" s="70"/>
    </row>
    <row r="43" spans="1:14" s="26" customFormat="1" ht="12.75" x14ac:dyDescent="0.25">
      <c r="A43" s="5"/>
      <c r="B43" s="70"/>
      <c r="C43" s="71"/>
      <c r="D43" s="70"/>
      <c r="E43" s="70"/>
      <c r="F43" s="70"/>
      <c r="G43" s="27" t="s">
        <v>119</v>
      </c>
      <c r="H43" s="70"/>
      <c r="I43" s="20">
        <v>1</v>
      </c>
      <c r="J43" s="20">
        <v>1</v>
      </c>
      <c r="K43" s="21">
        <f t="shared" si="0"/>
        <v>1</v>
      </c>
      <c r="L43" s="72"/>
      <c r="M43" s="70"/>
      <c r="N43" s="70"/>
    </row>
    <row r="44" spans="1:14" s="26" customFormat="1" ht="38.25" x14ac:dyDescent="0.25">
      <c r="A44" s="5"/>
      <c r="B44" s="6" t="s">
        <v>16</v>
      </c>
      <c r="C44" s="8" t="s">
        <v>46</v>
      </c>
      <c r="D44" s="6" t="s">
        <v>47</v>
      </c>
      <c r="E44" s="6" t="s">
        <v>48</v>
      </c>
      <c r="F44" s="6" t="s">
        <v>36</v>
      </c>
      <c r="G44" s="9" t="s">
        <v>123</v>
      </c>
      <c r="H44" s="6"/>
      <c r="I44" s="6">
        <v>1</v>
      </c>
      <c r="J44" s="6">
        <v>1</v>
      </c>
      <c r="K44" s="7">
        <f t="shared" si="0"/>
        <v>1</v>
      </c>
      <c r="L44" s="7">
        <f>(J44/I44)</f>
        <v>1</v>
      </c>
      <c r="M44" s="6" t="str">
        <f t="shared" si="1"/>
        <v>SOBRESALIENTE</v>
      </c>
      <c r="N44" s="6"/>
    </row>
    <row r="45" spans="1:14" s="26" customFormat="1" ht="15" customHeight="1" x14ac:dyDescent="0.25">
      <c r="A45" s="5"/>
      <c r="B45" s="70" t="s">
        <v>1</v>
      </c>
      <c r="C45" s="71" t="s">
        <v>49</v>
      </c>
      <c r="D45" s="70" t="s">
        <v>50</v>
      </c>
      <c r="E45" s="70" t="s">
        <v>51</v>
      </c>
      <c r="F45" s="70" t="s">
        <v>36</v>
      </c>
      <c r="G45" s="27" t="s">
        <v>126</v>
      </c>
      <c r="H45" s="70" t="s">
        <v>127</v>
      </c>
      <c r="I45" s="20">
        <v>1</v>
      </c>
      <c r="J45" s="20">
        <v>1</v>
      </c>
      <c r="K45" s="21">
        <f t="shared" si="0"/>
        <v>1</v>
      </c>
      <c r="L45" s="72">
        <f>AVERAGE(K45:K48)</f>
        <v>1</v>
      </c>
      <c r="M45" s="70" t="str">
        <f>IF(L45=100%,"SOBRESALIENTE",IF(AND(L45&gt;=1%,L45&lt;=79%),"MÍNIMA",IF(AND(L45&gt;=80%,L45&lt;=99%),"SATISFACTORIA"," ")))</f>
        <v>SOBRESALIENTE</v>
      </c>
      <c r="N45" s="70"/>
    </row>
    <row r="46" spans="1:14" s="26" customFormat="1" ht="25.5" x14ac:dyDescent="0.25">
      <c r="A46" s="5"/>
      <c r="B46" s="70"/>
      <c r="C46" s="71"/>
      <c r="D46" s="70"/>
      <c r="E46" s="70"/>
      <c r="F46" s="70"/>
      <c r="G46" s="27" t="s">
        <v>124</v>
      </c>
      <c r="H46" s="70"/>
      <c r="I46" s="20">
        <v>1</v>
      </c>
      <c r="J46" s="20">
        <v>1</v>
      </c>
      <c r="K46" s="21">
        <f t="shared" si="0"/>
        <v>1</v>
      </c>
      <c r="L46" s="72"/>
      <c r="M46" s="70"/>
      <c r="N46" s="70"/>
    </row>
    <row r="47" spans="1:14" s="26" customFormat="1" ht="25.5" x14ac:dyDescent="0.25">
      <c r="A47" s="5"/>
      <c r="B47" s="70"/>
      <c r="C47" s="71"/>
      <c r="D47" s="70"/>
      <c r="E47" s="70"/>
      <c r="F47" s="70"/>
      <c r="G47" s="27" t="s">
        <v>125</v>
      </c>
      <c r="H47" s="70"/>
      <c r="I47" s="20">
        <v>1</v>
      </c>
      <c r="J47" s="20">
        <v>1</v>
      </c>
      <c r="K47" s="21">
        <f t="shared" si="0"/>
        <v>1</v>
      </c>
      <c r="L47" s="72"/>
      <c r="M47" s="70"/>
      <c r="N47" s="70"/>
    </row>
    <row r="48" spans="1:14" s="26" customFormat="1" ht="30" x14ac:dyDescent="0.25">
      <c r="A48" s="5"/>
      <c r="B48" s="70"/>
      <c r="C48" s="71"/>
      <c r="D48" s="70"/>
      <c r="E48" s="70"/>
      <c r="F48" s="70"/>
      <c r="G48" s="39" t="s">
        <v>128</v>
      </c>
      <c r="H48" s="70"/>
      <c r="I48" s="20">
        <v>1</v>
      </c>
      <c r="J48" s="20">
        <v>1</v>
      </c>
      <c r="K48" s="21">
        <f t="shared" si="0"/>
        <v>1</v>
      </c>
      <c r="L48" s="72"/>
      <c r="M48" s="70"/>
      <c r="N48" s="70"/>
    </row>
    <row r="49" spans="1:14" s="26" customFormat="1" ht="51" x14ac:dyDescent="0.25">
      <c r="A49" s="5"/>
      <c r="B49" s="6" t="s">
        <v>2</v>
      </c>
      <c r="C49" s="8" t="s">
        <v>52</v>
      </c>
      <c r="D49" s="6" t="s">
        <v>53</v>
      </c>
      <c r="E49" s="6" t="s">
        <v>54</v>
      </c>
      <c r="F49" s="6" t="s">
        <v>36</v>
      </c>
      <c r="G49" s="9" t="s">
        <v>132</v>
      </c>
      <c r="H49" s="46" t="s">
        <v>81</v>
      </c>
      <c r="I49" s="6">
        <v>1</v>
      </c>
      <c r="J49" s="6">
        <v>1</v>
      </c>
      <c r="K49" s="7">
        <f t="shared" si="0"/>
        <v>1</v>
      </c>
      <c r="L49" s="7">
        <f>(J49/I49)</f>
        <v>1</v>
      </c>
      <c r="M49" s="6" t="str">
        <f t="shared" si="1"/>
        <v>SOBRESALIENTE</v>
      </c>
      <c r="N49" s="6"/>
    </row>
    <row r="50" spans="1:14" s="26" customFormat="1" ht="15" customHeight="1" x14ac:dyDescent="0.25">
      <c r="A50" s="5"/>
      <c r="B50" s="70" t="s">
        <v>3</v>
      </c>
      <c r="C50" s="71" t="s">
        <v>55</v>
      </c>
      <c r="D50" s="70" t="s">
        <v>56</v>
      </c>
      <c r="E50" s="70" t="s">
        <v>57</v>
      </c>
      <c r="F50" s="70" t="s">
        <v>36</v>
      </c>
      <c r="G50" s="27"/>
      <c r="H50" s="47"/>
      <c r="I50" s="20">
        <v>1</v>
      </c>
      <c r="J50" s="20">
        <v>1</v>
      </c>
      <c r="K50" s="21">
        <f t="shared" si="0"/>
        <v>1</v>
      </c>
      <c r="L50" s="72">
        <f>AVERAGE(K50:K52)</f>
        <v>1</v>
      </c>
      <c r="M50" s="70" t="str">
        <f>IF(L50=100%,"SOBRESALIENTE",IF(AND(L50&gt;=1%,L50&lt;=79%),"MÍNIMA",IF(AND(L50&gt;=80%,L50&lt;=99%),"SATISFACTORIA"," ")))</f>
        <v>SOBRESALIENTE</v>
      </c>
      <c r="N50" s="70"/>
    </row>
    <row r="51" spans="1:14" s="26" customFormat="1" ht="12.75" x14ac:dyDescent="0.25">
      <c r="A51" s="5"/>
      <c r="B51" s="70"/>
      <c r="C51" s="71"/>
      <c r="D51" s="70"/>
      <c r="E51" s="70"/>
      <c r="F51" s="70"/>
      <c r="G51" s="27"/>
      <c r="H51" s="47"/>
      <c r="I51" s="20">
        <v>1</v>
      </c>
      <c r="J51" s="20">
        <v>1</v>
      </c>
      <c r="K51" s="21">
        <f t="shared" si="0"/>
        <v>1</v>
      </c>
      <c r="L51" s="72"/>
      <c r="M51" s="70"/>
      <c r="N51" s="70"/>
    </row>
    <row r="52" spans="1:14" s="26" customFormat="1" ht="12.75" x14ac:dyDescent="0.25">
      <c r="A52" s="5"/>
      <c r="B52" s="70"/>
      <c r="C52" s="71"/>
      <c r="D52" s="70"/>
      <c r="E52" s="70"/>
      <c r="F52" s="70"/>
      <c r="G52" s="27"/>
      <c r="H52" s="27"/>
      <c r="I52" s="20">
        <v>1</v>
      </c>
      <c r="J52" s="20">
        <v>1</v>
      </c>
      <c r="K52" s="21">
        <f t="shared" si="0"/>
        <v>1</v>
      </c>
      <c r="L52" s="72"/>
      <c r="M52" s="70"/>
      <c r="N52" s="70"/>
    </row>
    <row r="53" spans="1:14" s="26" customFormat="1" ht="15" customHeight="1" x14ac:dyDescent="0.25">
      <c r="A53" s="5"/>
      <c r="B53" s="48" t="s">
        <v>4</v>
      </c>
      <c r="C53" s="69" t="s">
        <v>58</v>
      </c>
      <c r="D53" s="48" t="s">
        <v>59</v>
      </c>
      <c r="E53" s="48" t="s">
        <v>60</v>
      </c>
      <c r="F53" s="48" t="s">
        <v>36</v>
      </c>
      <c r="G53" s="28" t="s">
        <v>120</v>
      </c>
      <c r="H53" s="75" t="s">
        <v>81</v>
      </c>
      <c r="I53" s="29">
        <v>1</v>
      </c>
      <c r="J53" s="29">
        <v>1</v>
      </c>
      <c r="K53" s="30">
        <f t="shared" si="0"/>
        <v>1</v>
      </c>
      <c r="L53" s="77">
        <f>AVERAGE(K53:K56)</f>
        <v>1</v>
      </c>
      <c r="M53" s="75" t="str">
        <f>IF(L53=100%,"SOBRESALIENTE",IF(AND(L53&gt;=1%,L53&lt;=79%),"MÍNIMA",IF(AND(L53&gt;=80%,L53&lt;=99%),"SATISFACTORIA"," ")))</f>
        <v>SOBRESALIENTE</v>
      </c>
      <c r="N53" s="75"/>
    </row>
    <row r="54" spans="1:14" s="26" customFormat="1" ht="25.5" x14ac:dyDescent="0.25">
      <c r="A54" s="5"/>
      <c r="B54" s="48"/>
      <c r="C54" s="69"/>
      <c r="D54" s="48"/>
      <c r="E54" s="48"/>
      <c r="F54" s="48"/>
      <c r="G54" s="28" t="s">
        <v>121</v>
      </c>
      <c r="H54" s="75"/>
      <c r="I54" s="29">
        <v>1</v>
      </c>
      <c r="J54" s="29">
        <v>1</v>
      </c>
      <c r="K54" s="30">
        <f t="shared" si="0"/>
        <v>1</v>
      </c>
      <c r="L54" s="77"/>
      <c r="M54" s="75"/>
      <c r="N54" s="75"/>
    </row>
    <row r="55" spans="1:14" s="26" customFormat="1" ht="12.75" x14ac:dyDescent="0.25">
      <c r="A55" s="5"/>
      <c r="B55" s="48"/>
      <c r="C55" s="69"/>
      <c r="D55" s="48"/>
      <c r="E55" s="48"/>
      <c r="F55" s="48"/>
      <c r="G55" s="28" t="s">
        <v>122</v>
      </c>
      <c r="H55" s="75"/>
      <c r="I55" s="29">
        <v>1</v>
      </c>
      <c r="J55" s="29">
        <v>1</v>
      </c>
      <c r="K55" s="30">
        <f t="shared" si="0"/>
        <v>1</v>
      </c>
      <c r="L55" s="77"/>
      <c r="M55" s="75"/>
      <c r="N55" s="75"/>
    </row>
    <row r="56" spans="1:14" s="26" customFormat="1" ht="12.75" x14ac:dyDescent="0.25">
      <c r="A56" s="5"/>
      <c r="B56" s="48"/>
      <c r="C56" s="69"/>
      <c r="D56" s="48"/>
      <c r="E56" s="48"/>
      <c r="F56" s="48"/>
      <c r="G56" s="9" t="s">
        <v>115</v>
      </c>
      <c r="H56" s="75"/>
      <c r="I56" s="29">
        <v>1</v>
      </c>
      <c r="J56" s="29">
        <v>1</v>
      </c>
      <c r="K56" s="30">
        <f t="shared" si="0"/>
        <v>1</v>
      </c>
      <c r="L56" s="77"/>
      <c r="M56" s="75"/>
      <c r="N56" s="75"/>
    </row>
    <row r="57" spans="1:14" s="26" customFormat="1" ht="38.25" x14ac:dyDescent="0.25">
      <c r="A57" s="5"/>
      <c r="B57" s="20" t="s">
        <v>5</v>
      </c>
      <c r="C57" s="24" t="s">
        <v>61</v>
      </c>
      <c r="D57" s="20" t="s">
        <v>62</v>
      </c>
      <c r="E57" s="20" t="s">
        <v>62</v>
      </c>
      <c r="F57" s="20" t="s">
        <v>36</v>
      </c>
      <c r="G57" s="27" t="s">
        <v>114</v>
      </c>
      <c r="H57" s="20" t="s">
        <v>130</v>
      </c>
      <c r="I57" s="20">
        <v>1</v>
      </c>
      <c r="J57" s="20">
        <v>1</v>
      </c>
      <c r="K57" s="21">
        <f t="shared" si="0"/>
        <v>1</v>
      </c>
      <c r="L57" s="21">
        <f>(J57/I57)</f>
        <v>1</v>
      </c>
      <c r="M57" s="20" t="str">
        <f t="shared" si="1"/>
        <v>SOBRESALIENTE</v>
      </c>
      <c r="N57" s="20"/>
    </row>
    <row r="58" spans="1:14" s="26" customFormat="1" ht="15" customHeight="1" x14ac:dyDescent="0.25">
      <c r="A58" s="5"/>
      <c r="B58" s="48" t="s">
        <v>6</v>
      </c>
      <c r="C58" s="69" t="s">
        <v>63</v>
      </c>
      <c r="D58" s="48" t="s">
        <v>64</v>
      </c>
      <c r="E58" s="48" t="s">
        <v>68</v>
      </c>
      <c r="F58" s="48" t="s">
        <v>36</v>
      </c>
      <c r="G58" s="28" t="s">
        <v>120</v>
      </c>
      <c r="H58" s="75" t="s">
        <v>81</v>
      </c>
      <c r="I58" s="29">
        <v>1</v>
      </c>
      <c r="J58" s="29">
        <v>1</v>
      </c>
      <c r="K58" s="30">
        <f t="shared" si="0"/>
        <v>1</v>
      </c>
      <c r="L58" s="77">
        <f>AVERAGE(K58:K61)</f>
        <v>1</v>
      </c>
      <c r="M58" s="75" t="str">
        <f>IF(L58=100%,"SOBRESALIENTE",IF(AND(L58&gt;=1%,L58&lt;=79%),"MÍNIMA",IF(AND(L58&gt;=80%,L58&lt;=99%),"SATISFACTORIA"," ")))</f>
        <v>SOBRESALIENTE</v>
      </c>
      <c r="N58" s="75"/>
    </row>
    <row r="59" spans="1:14" s="26" customFormat="1" ht="29.25" customHeight="1" x14ac:dyDescent="0.25">
      <c r="A59" s="5"/>
      <c r="B59" s="48"/>
      <c r="C59" s="69"/>
      <c r="D59" s="48"/>
      <c r="E59" s="48"/>
      <c r="F59" s="48"/>
      <c r="G59" s="28" t="s">
        <v>121</v>
      </c>
      <c r="H59" s="75"/>
      <c r="I59" s="29">
        <v>1</v>
      </c>
      <c r="J59" s="29">
        <v>1</v>
      </c>
      <c r="K59" s="30">
        <f t="shared" si="0"/>
        <v>1</v>
      </c>
      <c r="L59" s="77"/>
      <c r="M59" s="75"/>
      <c r="N59" s="75"/>
    </row>
    <row r="60" spans="1:14" s="26" customFormat="1" ht="19.5" customHeight="1" x14ac:dyDescent="0.25">
      <c r="A60" s="5"/>
      <c r="B60" s="48"/>
      <c r="C60" s="69"/>
      <c r="D60" s="48"/>
      <c r="E60" s="48"/>
      <c r="F60" s="48"/>
      <c r="G60" s="28" t="s">
        <v>122</v>
      </c>
      <c r="H60" s="75"/>
      <c r="I60" s="29">
        <v>1</v>
      </c>
      <c r="J60" s="29">
        <v>1</v>
      </c>
      <c r="K60" s="30">
        <f t="shared" si="0"/>
        <v>1</v>
      </c>
      <c r="L60" s="77"/>
      <c r="M60" s="75"/>
      <c r="N60" s="75"/>
    </row>
    <row r="61" spans="1:14" s="26" customFormat="1" ht="12.75" x14ac:dyDescent="0.25">
      <c r="A61" s="5"/>
      <c r="B61" s="48"/>
      <c r="C61" s="69"/>
      <c r="D61" s="48"/>
      <c r="E61" s="48"/>
      <c r="F61" s="48"/>
      <c r="G61" s="9" t="s">
        <v>115</v>
      </c>
      <c r="H61" s="75"/>
      <c r="I61" s="29">
        <v>1</v>
      </c>
      <c r="J61" s="29">
        <v>1</v>
      </c>
      <c r="K61" s="30">
        <f t="shared" si="0"/>
        <v>1</v>
      </c>
      <c r="L61" s="77"/>
      <c r="M61" s="75"/>
      <c r="N61" s="75"/>
    </row>
    <row r="62" spans="1:14" s="26" customFormat="1" ht="25.5" x14ac:dyDescent="0.25">
      <c r="A62" s="5"/>
      <c r="B62" s="20" t="s">
        <v>7</v>
      </c>
      <c r="C62" s="24" t="s">
        <v>65</v>
      </c>
      <c r="D62" s="20" t="s">
        <v>66</v>
      </c>
      <c r="E62" s="20" t="s">
        <v>67</v>
      </c>
      <c r="F62" s="20" t="s">
        <v>30</v>
      </c>
      <c r="G62" s="20" t="s">
        <v>129</v>
      </c>
      <c r="H62" s="20" t="s">
        <v>81</v>
      </c>
      <c r="I62" s="20" t="s">
        <v>131</v>
      </c>
      <c r="J62" s="20" t="s">
        <v>131</v>
      </c>
      <c r="K62" s="21" t="s">
        <v>131</v>
      </c>
      <c r="L62" s="21">
        <f>AVERAGE(L9:L61)</f>
        <v>0.93369657162760611</v>
      </c>
      <c r="M62" s="20" t="str">
        <f t="shared" si="1"/>
        <v>SATISFACTORIA</v>
      </c>
      <c r="N62" s="20"/>
    </row>
    <row r="63" spans="1:14" x14ac:dyDescent="0.25">
      <c r="L63" s="43">
        <f>AVERAGE(L9:L62)</f>
        <v>0.93369657162760611</v>
      </c>
      <c r="M63" s="43"/>
      <c r="N63" s="44" t="str">
        <f>IF(L63=100%,"SOBRESALIENTE",IF(AND(L63&gt;=1%,L63&lt;=79%),"MÍNIMA",IF(AND(L63&gt;=80%,L63&lt;=99%),"SATISFACTORIA"," ")))</f>
        <v>SATISFACTORIA</v>
      </c>
    </row>
  </sheetData>
  <mergeCells count="118">
    <mergeCell ref="B58:B61"/>
    <mergeCell ref="C58:C61"/>
    <mergeCell ref="D58:D61"/>
    <mergeCell ref="E58:E61"/>
    <mergeCell ref="F58:F61"/>
    <mergeCell ref="N58:N61"/>
    <mergeCell ref="B45:B48"/>
    <mergeCell ref="C45:C48"/>
    <mergeCell ref="B53:B56"/>
    <mergeCell ref="B50:B52"/>
    <mergeCell ref="C50:C52"/>
    <mergeCell ref="D50:D52"/>
    <mergeCell ref="E50:E52"/>
    <mergeCell ref="N45:N48"/>
    <mergeCell ref="C53:C56"/>
    <mergeCell ref="D53:D56"/>
    <mergeCell ref="F53:F56"/>
    <mergeCell ref="E53:E56"/>
    <mergeCell ref="L53:L56"/>
    <mergeCell ref="M53:M56"/>
    <mergeCell ref="N53:N56"/>
    <mergeCell ref="H53:H56"/>
    <mergeCell ref="H45:H48"/>
    <mergeCell ref="F50:F52"/>
    <mergeCell ref="N25:N34"/>
    <mergeCell ref="H25:H34"/>
    <mergeCell ref="M25:M34"/>
    <mergeCell ref="M58:M61"/>
    <mergeCell ref="D45:D48"/>
    <mergeCell ref="E45:E48"/>
    <mergeCell ref="F45:F48"/>
    <mergeCell ref="L45:L48"/>
    <mergeCell ref="M45:M48"/>
    <mergeCell ref="M50:M52"/>
    <mergeCell ref="L50:L52"/>
    <mergeCell ref="N50:N52"/>
    <mergeCell ref="H58:H61"/>
    <mergeCell ref="L58:L61"/>
    <mergeCell ref="C41:C43"/>
    <mergeCell ref="B41:B43"/>
    <mergeCell ref="L39:L40"/>
    <mergeCell ref="M39:M40"/>
    <mergeCell ref="N39:N40"/>
    <mergeCell ref="H39:H40"/>
    <mergeCell ref="H35:H38"/>
    <mergeCell ref="B39:B40"/>
    <mergeCell ref="D39:D40"/>
    <mergeCell ref="C39:C40"/>
    <mergeCell ref="F39:F40"/>
    <mergeCell ref="E39:E40"/>
    <mergeCell ref="E35:E38"/>
    <mergeCell ref="L35:L38"/>
    <mergeCell ref="M35:M38"/>
    <mergeCell ref="N35:N38"/>
    <mergeCell ref="B35:B38"/>
    <mergeCell ref="L41:L43"/>
    <mergeCell ref="N41:N43"/>
    <mergeCell ref="M41:M43"/>
    <mergeCell ref="D41:D43"/>
    <mergeCell ref="F41:F43"/>
    <mergeCell ref="E41:E43"/>
    <mergeCell ref="H41:H43"/>
    <mergeCell ref="B25:B34"/>
    <mergeCell ref="C25:C34"/>
    <mergeCell ref="C35:C38"/>
    <mergeCell ref="D35:D38"/>
    <mergeCell ref="F35:F38"/>
    <mergeCell ref="D25:D34"/>
    <mergeCell ref="E25:E34"/>
    <mergeCell ref="F25:F34"/>
    <mergeCell ref="L25:L34"/>
    <mergeCell ref="C18:C24"/>
    <mergeCell ref="B18:B24"/>
    <mergeCell ref="D18:D24"/>
    <mergeCell ref="E18:E24"/>
    <mergeCell ref="F18:F24"/>
    <mergeCell ref="D16:D17"/>
    <mergeCell ref="E16:E17"/>
    <mergeCell ref="F16:F17"/>
    <mergeCell ref="C16:C17"/>
    <mergeCell ref="E11:E15"/>
    <mergeCell ref="F11:F15"/>
    <mergeCell ref="L18:L24"/>
    <mergeCell ref="M18:M24"/>
    <mergeCell ref="H18:H24"/>
    <mergeCell ref="N18:N24"/>
    <mergeCell ref="H11:H15"/>
    <mergeCell ref="L11:L15"/>
    <mergeCell ref="M11:M15"/>
    <mergeCell ref="N11:N15"/>
    <mergeCell ref="L16:L17"/>
    <mergeCell ref="H16:H17"/>
    <mergeCell ref="N16:N17"/>
    <mergeCell ref="M16:M17"/>
    <mergeCell ref="B16:B17"/>
    <mergeCell ref="I6:N6"/>
    <mergeCell ref="I3:N3"/>
    <mergeCell ref="I4:N4"/>
    <mergeCell ref="B2:B6"/>
    <mergeCell ref="C6:D6"/>
    <mergeCell ref="I7:N7"/>
    <mergeCell ref="I2:N2"/>
    <mergeCell ref="I5:N5"/>
    <mergeCell ref="L9:L10"/>
    <mergeCell ref="N9:N10"/>
    <mergeCell ref="C2:H2"/>
    <mergeCell ref="C3:H5"/>
    <mergeCell ref="E6:H6"/>
    <mergeCell ref="M9:M10"/>
    <mergeCell ref="L8:M8"/>
    <mergeCell ref="B9:B10"/>
    <mergeCell ref="C9:C10"/>
    <mergeCell ref="D9:D10"/>
    <mergeCell ref="E9:E10"/>
    <mergeCell ref="F9:F10"/>
    <mergeCell ref="B11:B15"/>
    <mergeCell ref="C11:C15"/>
    <mergeCell ref="D11:D15"/>
  </mergeCells>
  <phoneticPr fontId="2" type="noConversion"/>
  <conditionalFormatting sqref="M9:N9 M16:N16 M11:M12 M25:N25 M35:M36 M39 M41:M42 M18:N18 M62:N62 M44:N45 M57:N58 M53:N53 M49:N50">
    <cfRule type="cellIs" dxfId="5" priority="1" stopIfTrue="1" operator="equal">
      <formula>"SATISFACTORIA"</formula>
    </cfRule>
    <cfRule type="cellIs" dxfId="4" priority="2" operator="equal">
      <formula>"SOBRESALIENTE"</formula>
    </cfRule>
    <cfRule type="cellIs" dxfId="3" priority="3" operator="equal">
      <formula>"MÍNIMA"</formula>
    </cfRule>
  </conditionalFormatting>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S3:V20"/>
  <sheetViews>
    <sheetView zoomScale="10" zoomScaleNormal="10" workbookViewId="0">
      <selection activeCell="R26" sqref="R26"/>
    </sheetView>
  </sheetViews>
  <sheetFormatPr baseColWidth="10" defaultRowHeight="15" x14ac:dyDescent="0.25"/>
  <cols>
    <col min="19" max="19" width="20.28515625" style="1" bestFit="1" customWidth="1"/>
    <col min="20" max="20" width="104.140625" style="1" bestFit="1" customWidth="1"/>
    <col min="21" max="21" width="22.7109375" style="1" bestFit="1" customWidth="1"/>
    <col min="22" max="22" width="25.5703125" style="19" bestFit="1" customWidth="1"/>
  </cols>
  <sheetData>
    <row r="3" spans="19:22" x14ac:dyDescent="0.25">
      <c r="S3" s="31" t="s">
        <v>17</v>
      </c>
      <c r="T3" s="31"/>
      <c r="U3" s="32" t="s">
        <v>70</v>
      </c>
      <c r="V3" s="33"/>
    </row>
    <row r="4" spans="19:22" x14ac:dyDescent="0.25">
      <c r="S4" s="16" t="s">
        <v>8</v>
      </c>
      <c r="T4" s="42" t="s">
        <v>18</v>
      </c>
      <c r="U4" s="18">
        <f>indicadores!L9</f>
        <v>1</v>
      </c>
      <c r="V4" s="15" t="str">
        <f t="shared" ref="V4:V20" si="0">IF(U4=100%,"SOBRESALIENTE",IF(AND(U4&gt;=1%,U4&lt;=79%),"MÍNIMA",IF(AND(U4&gt;=80%,U4&lt;=99%),"SATISFACTORIA"," ")))</f>
        <v>SOBRESALIENTE</v>
      </c>
    </row>
    <row r="5" spans="19:22" x14ac:dyDescent="0.25">
      <c r="S5" s="16" t="s">
        <v>9</v>
      </c>
      <c r="T5" s="42" t="s">
        <v>24</v>
      </c>
      <c r="U5" s="17">
        <f>indicadores!L11</f>
        <v>0.72499999999999998</v>
      </c>
      <c r="V5" s="15" t="str">
        <f t="shared" si="0"/>
        <v>MÍNIMA</v>
      </c>
    </row>
    <row r="6" spans="19:22" x14ac:dyDescent="0.25">
      <c r="S6" s="16" t="s">
        <v>10</v>
      </c>
      <c r="T6" s="42" t="s">
        <v>27</v>
      </c>
      <c r="U6" s="17">
        <f>indicadores!L16</f>
        <v>1</v>
      </c>
      <c r="V6" s="15" t="str">
        <f t="shared" si="0"/>
        <v>SOBRESALIENTE</v>
      </c>
    </row>
    <row r="7" spans="19:22" x14ac:dyDescent="0.25">
      <c r="S7" s="16" t="s">
        <v>11</v>
      </c>
      <c r="T7" s="42" t="s">
        <v>31</v>
      </c>
      <c r="U7" s="18">
        <f>indicadores!L18</f>
        <v>0.43044857441409168</v>
      </c>
      <c r="V7" s="15" t="str">
        <f t="shared" si="0"/>
        <v>MÍNIMA</v>
      </c>
    </row>
    <row r="8" spans="19:22" x14ac:dyDescent="0.25">
      <c r="S8" s="16" t="s">
        <v>12</v>
      </c>
      <c r="T8" s="42" t="s">
        <v>106</v>
      </c>
      <c r="U8" s="17">
        <f>indicadores!L25</f>
        <v>1</v>
      </c>
      <c r="V8" s="15" t="str">
        <f t="shared" si="0"/>
        <v>SOBRESALIENTE</v>
      </c>
    </row>
    <row r="9" spans="19:22" x14ac:dyDescent="0.25">
      <c r="S9" s="16" t="s">
        <v>13</v>
      </c>
      <c r="T9" s="42" t="s">
        <v>133</v>
      </c>
      <c r="U9" s="17">
        <f>indicadores!L35</f>
        <v>1</v>
      </c>
      <c r="V9" s="15" t="str">
        <f t="shared" si="0"/>
        <v>SOBRESALIENTE</v>
      </c>
    </row>
    <row r="10" spans="19:22" x14ac:dyDescent="0.25">
      <c r="S10" s="16" t="s">
        <v>14</v>
      </c>
      <c r="T10" s="42" t="s">
        <v>134</v>
      </c>
      <c r="U10" s="17">
        <f>indicadores!L39</f>
        <v>0.85</v>
      </c>
      <c r="V10" s="15" t="str">
        <f t="shared" si="0"/>
        <v>SATISFACTORIA</v>
      </c>
    </row>
    <row r="11" spans="19:22" x14ac:dyDescent="0.25">
      <c r="S11" s="16" t="s">
        <v>15</v>
      </c>
      <c r="T11" s="42" t="s">
        <v>43</v>
      </c>
      <c r="U11" s="17">
        <f>indicadores!L41</f>
        <v>1</v>
      </c>
      <c r="V11" s="15" t="str">
        <f t="shared" si="0"/>
        <v>SOBRESALIENTE</v>
      </c>
    </row>
    <row r="12" spans="19:22" x14ac:dyDescent="0.25">
      <c r="S12" s="16" t="s">
        <v>16</v>
      </c>
      <c r="T12" s="42" t="s">
        <v>46</v>
      </c>
      <c r="U12" s="17">
        <f>indicadores!L44</f>
        <v>1</v>
      </c>
      <c r="V12" s="15" t="str">
        <f t="shared" si="0"/>
        <v>SOBRESALIENTE</v>
      </c>
    </row>
    <row r="13" spans="19:22" x14ac:dyDescent="0.25">
      <c r="S13" s="16" t="s">
        <v>1</v>
      </c>
      <c r="T13" s="42" t="s">
        <v>49</v>
      </c>
      <c r="U13" s="17">
        <f>indicadores!L45</f>
        <v>1</v>
      </c>
      <c r="V13" s="15" t="str">
        <f t="shared" si="0"/>
        <v>SOBRESALIENTE</v>
      </c>
    </row>
    <row r="14" spans="19:22" x14ac:dyDescent="0.25">
      <c r="S14" s="16" t="s">
        <v>2</v>
      </c>
      <c r="T14" s="42" t="s">
        <v>52</v>
      </c>
      <c r="U14" s="17">
        <f>indicadores!L49</f>
        <v>1</v>
      </c>
      <c r="V14" s="15" t="str">
        <f t="shared" si="0"/>
        <v>SOBRESALIENTE</v>
      </c>
    </row>
    <row r="15" spans="19:22" x14ac:dyDescent="0.25">
      <c r="S15" s="16" t="s">
        <v>3</v>
      </c>
      <c r="T15" s="42" t="s">
        <v>135</v>
      </c>
      <c r="U15" s="17">
        <f>indicadores!L50</f>
        <v>1</v>
      </c>
      <c r="V15" s="15" t="str">
        <f t="shared" si="0"/>
        <v>SOBRESALIENTE</v>
      </c>
    </row>
    <row r="16" spans="19:22" x14ac:dyDescent="0.25">
      <c r="S16" s="16" t="s">
        <v>4</v>
      </c>
      <c r="T16" s="42" t="s">
        <v>58</v>
      </c>
      <c r="U16" s="17">
        <f>indicadores!L53</f>
        <v>1</v>
      </c>
      <c r="V16" s="15" t="str">
        <f t="shared" si="0"/>
        <v>SOBRESALIENTE</v>
      </c>
    </row>
    <row r="17" spans="19:22" x14ac:dyDescent="0.25">
      <c r="S17" s="16" t="s">
        <v>5</v>
      </c>
      <c r="T17" s="42" t="s">
        <v>61</v>
      </c>
      <c r="U17" s="17">
        <f>indicadores!L57</f>
        <v>1</v>
      </c>
      <c r="V17" s="15" t="str">
        <f t="shared" si="0"/>
        <v>SOBRESALIENTE</v>
      </c>
    </row>
    <row r="18" spans="19:22" x14ac:dyDescent="0.25">
      <c r="S18" s="16" t="s">
        <v>6</v>
      </c>
      <c r="T18" s="42" t="s">
        <v>63</v>
      </c>
      <c r="U18" s="17">
        <f>indicadores!L58</f>
        <v>1</v>
      </c>
      <c r="V18" s="15" t="str">
        <f t="shared" si="0"/>
        <v>SOBRESALIENTE</v>
      </c>
    </row>
    <row r="19" spans="19:22" x14ac:dyDescent="0.25">
      <c r="S19" s="16" t="s">
        <v>7</v>
      </c>
      <c r="T19" s="42" t="s">
        <v>136</v>
      </c>
      <c r="U19" s="17">
        <f>indicadores!L62</f>
        <v>0.93369657162760611</v>
      </c>
      <c r="V19" s="15" t="str">
        <f t="shared" si="0"/>
        <v>SATISFACTORIA</v>
      </c>
    </row>
    <row r="20" spans="19:22" ht="21" x14ac:dyDescent="0.35">
      <c r="U20" s="40">
        <f>AVERAGE(U4:U19)</f>
        <v>0.93369657162760611</v>
      </c>
      <c r="V20" s="41" t="str">
        <f t="shared" si="0"/>
        <v>SATISFACTORIA</v>
      </c>
    </row>
  </sheetData>
  <conditionalFormatting sqref="V4:V20">
    <cfRule type="cellIs" dxfId="2" priority="1" stopIfTrue="1" operator="equal">
      <formula>"SATISFACTORIA"</formula>
    </cfRule>
    <cfRule type="cellIs" dxfId="1" priority="2" operator="equal">
      <formula>"SOBRESALIENTE"</formula>
    </cfRule>
    <cfRule type="cellIs" dxfId="0" priority="3" operator="equal">
      <formula>"MÍNIMA"</formula>
    </cfRule>
  </conditionalFormatting>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indicadores</vt:lpstr>
      <vt:lpstr>cumplimiento </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CRISTIAN FABIAN RODRIGUEZ NIETO</dc:creator>
  <cp:lastModifiedBy>ALEJANDRO HORTÚA SALAMANCA</cp:lastModifiedBy>
  <dcterms:created xsi:type="dcterms:W3CDTF">2023-09-30T13:44:19Z</dcterms:created>
  <dcterms:modified xsi:type="dcterms:W3CDTF">2024-08-01T16:29:08Z</dcterms:modified>
</cp:coreProperties>
</file>