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ahortua\Downloads\"/>
    </mc:Choice>
  </mc:AlternateContent>
  <bookViews>
    <workbookView xWindow="0" yWindow="0" windowWidth="24000" windowHeight="9735" tabRatio="883" firstSheet="1" activeTab="1"/>
  </bookViews>
  <sheets>
    <sheet name="Intructivo" sheetId="20" state="hidden" r:id="rId1"/>
    <sheet name="1.Instructivo" sheetId="22" r:id="rId2"/>
    <sheet name="2.Mapa de Riesgos" sheetId="21" r:id="rId3"/>
    <sheet name="3.Tabla de Probabilidad" sheetId="12" r:id="rId4"/>
    <sheet name="4.Tabla de Impacto" sheetId="13" r:id="rId5"/>
    <sheet name="5.Tabla Valoración de Controles" sheetId="15" r:id="rId6"/>
    <sheet name="6.Matriz de Calor" sheetId="23" r:id="rId7"/>
    <sheet name="Listas Desplegables" sheetId="16" state="hidden" r:id="rId8"/>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7" i="21" l="1"/>
  <c r="I67" i="21" s="1"/>
  <c r="K67" i="21"/>
  <c r="L67" i="21" s="1"/>
  <c r="P67" i="21"/>
  <c r="P68" i="21"/>
  <c r="P69" i="21"/>
  <c r="P70" i="21"/>
  <c r="P71" i="21"/>
  <c r="P72" i="21"/>
  <c r="S66" i="21"/>
  <c r="P66" i="21"/>
  <c r="S65" i="21"/>
  <c r="P65" i="21"/>
  <c r="AA66" i="21" s="1"/>
  <c r="Z66" i="21" s="1"/>
  <c r="S64" i="21"/>
  <c r="P64" i="21"/>
  <c r="W65" i="21" s="1"/>
  <c r="S63" i="21"/>
  <c r="P63" i="21"/>
  <c r="AA64" i="21" s="1"/>
  <c r="Z64" i="21" s="1"/>
  <c r="S62" i="21"/>
  <c r="P62" i="21"/>
  <c r="AA63" i="21" s="1"/>
  <c r="Z63" i="21" s="1"/>
  <c r="S61" i="21"/>
  <c r="P61" i="21"/>
  <c r="W62" i="21" s="1"/>
  <c r="K61" i="21"/>
  <c r="L61" i="21" s="1"/>
  <c r="I61" i="21"/>
  <c r="H61" i="21"/>
  <c r="M61" i="21" s="1"/>
  <c r="AA60" i="21"/>
  <c r="Z60" i="21" s="1"/>
  <c r="W60" i="21"/>
  <c r="Y60" i="21" s="1"/>
  <c r="S60" i="21"/>
  <c r="P60" i="21"/>
  <c r="AA59" i="21"/>
  <c r="Z59" i="21" s="1"/>
  <c r="W59" i="21"/>
  <c r="Y59" i="21" s="1"/>
  <c r="S59" i="21"/>
  <c r="P59" i="21"/>
  <c r="AA58" i="21"/>
  <c r="Z58" i="21"/>
  <c r="W58" i="21"/>
  <c r="Y58" i="21" s="1"/>
  <c r="S58" i="21"/>
  <c r="P58" i="21"/>
  <c r="AA57" i="21"/>
  <c r="Z57" i="21" s="1"/>
  <c r="W57" i="21"/>
  <c r="Y57" i="21" s="1"/>
  <c r="S57" i="21"/>
  <c r="P57" i="21"/>
  <c r="AA56" i="21"/>
  <c r="Z56" i="21" s="1"/>
  <c r="W56" i="21"/>
  <c r="Y56" i="21" s="1"/>
  <c r="S56" i="21"/>
  <c r="P56" i="21"/>
  <c r="AA55" i="21"/>
  <c r="Z55" i="21"/>
  <c r="W55" i="21"/>
  <c r="Y55" i="21" s="1"/>
  <c r="S55" i="21"/>
  <c r="P55" i="21"/>
  <c r="K55" i="21"/>
  <c r="L55" i="21" s="1"/>
  <c r="H55" i="21"/>
  <c r="M55" i="21" s="1"/>
  <c r="S54" i="21"/>
  <c r="P54" i="21"/>
  <c r="S53" i="21"/>
  <c r="P53" i="21"/>
  <c r="S52" i="21"/>
  <c r="P52" i="21"/>
  <c r="W53" i="21" s="1"/>
  <c r="S51" i="21"/>
  <c r="P51" i="21"/>
  <c r="S50" i="21"/>
  <c r="P50" i="21"/>
  <c r="AA51" i="21" s="1"/>
  <c r="Z51" i="21" s="1"/>
  <c r="S49" i="21"/>
  <c r="P49" i="21"/>
  <c r="K49" i="21"/>
  <c r="L49" i="21" s="1"/>
  <c r="I49" i="21"/>
  <c r="H49" i="21"/>
  <c r="W48" i="21"/>
  <c r="Y48" i="21" s="1"/>
  <c r="S48" i="21"/>
  <c r="P48" i="21"/>
  <c r="W47" i="21"/>
  <c r="Y47" i="21" s="1"/>
  <c r="S47" i="21"/>
  <c r="P47" i="21"/>
  <c r="AA48" i="21" s="1"/>
  <c r="Z48" i="21" s="1"/>
  <c r="AA46" i="21"/>
  <c r="Z46" i="21"/>
  <c r="S46" i="21"/>
  <c r="P46" i="21"/>
  <c r="AA47" i="21" s="1"/>
  <c r="Z47" i="21" s="1"/>
  <c r="S45" i="21"/>
  <c r="P45" i="21"/>
  <c r="W46" i="21" s="1"/>
  <c r="Y46" i="21" s="1"/>
  <c r="S44" i="21"/>
  <c r="P44" i="21"/>
  <c r="AA45" i="21" s="1"/>
  <c r="Z45" i="21" s="1"/>
  <c r="W43" i="21"/>
  <c r="Y43" i="21" s="1"/>
  <c r="S43" i="21"/>
  <c r="P43" i="21"/>
  <c r="AA43" i="21" s="1"/>
  <c r="Z43" i="21" s="1"/>
  <c r="K43" i="21"/>
  <c r="L43" i="21" s="1"/>
  <c r="H43" i="21"/>
  <c r="M43" i="21" s="1"/>
  <c r="S42" i="21"/>
  <c r="P42" i="21"/>
  <c r="AA41" i="21"/>
  <c r="Z41" i="21" s="1"/>
  <c r="S41" i="21"/>
  <c r="P41" i="21"/>
  <c r="AA42" i="21" s="1"/>
  <c r="Z42" i="21" s="1"/>
  <c r="S40" i="21"/>
  <c r="P40" i="21"/>
  <c r="W41" i="21" s="1"/>
  <c r="X41" i="21" s="1"/>
  <c r="AB41" i="21" s="1"/>
  <c r="S39" i="21"/>
  <c r="P39" i="21"/>
  <c r="AA40" i="21" s="1"/>
  <c r="Z40" i="21" s="1"/>
  <c r="AA38" i="21"/>
  <c r="Z38" i="21" s="1"/>
  <c r="S38" i="21"/>
  <c r="P38" i="21"/>
  <c r="W39" i="21" s="1"/>
  <c r="Y39" i="21" s="1"/>
  <c r="AA37" i="21"/>
  <c r="Z37" i="21" s="1"/>
  <c r="S37" i="21"/>
  <c r="P37" i="21"/>
  <c r="W38" i="21" s="1"/>
  <c r="X38" i="21" s="1"/>
  <c r="AB38" i="21" s="1"/>
  <c r="K37" i="21"/>
  <c r="L37" i="21" s="1"/>
  <c r="H37" i="21"/>
  <c r="I37" i="21" s="1"/>
  <c r="S30" i="21"/>
  <c r="P30" i="21"/>
  <c r="S29" i="21"/>
  <c r="P29" i="21"/>
  <c r="AA30" i="21" s="1"/>
  <c r="Z30" i="21" s="1"/>
  <c r="S28" i="21"/>
  <c r="P28" i="21"/>
  <c r="S27" i="21"/>
  <c r="P27" i="21"/>
  <c r="AA28" i="21" s="1"/>
  <c r="Z28" i="21" s="1"/>
  <c r="S26" i="21"/>
  <c r="P26" i="21"/>
  <c r="S25" i="21"/>
  <c r="P25" i="21"/>
  <c r="W26" i="21" s="1"/>
  <c r="K25" i="21"/>
  <c r="L25" i="21" s="1"/>
  <c r="H25" i="21"/>
  <c r="M67" i="21" l="1"/>
  <c r="X65" i="21"/>
  <c r="Y65" i="21"/>
  <c r="X62" i="21"/>
  <c r="Y62" i="21"/>
  <c r="W44" i="21"/>
  <c r="Y44" i="21" s="1"/>
  <c r="W50" i="21"/>
  <c r="X57" i="21"/>
  <c r="AB57" i="21" s="1"/>
  <c r="X60" i="21"/>
  <c r="AB60" i="21" s="1"/>
  <c r="W61" i="21"/>
  <c r="AA62" i="21"/>
  <c r="Z62" i="21" s="1"/>
  <c r="W64" i="21"/>
  <c r="AA65" i="21"/>
  <c r="Z65" i="21" s="1"/>
  <c r="W42" i="21"/>
  <c r="X42" i="21" s="1"/>
  <c r="AB42" i="21" s="1"/>
  <c r="I55" i="21"/>
  <c r="M37" i="21"/>
  <c r="AA39" i="21"/>
  <c r="Z39" i="21" s="1"/>
  <c r="AA44" i="21"/>
  <c r="Z44" i="21" s="1"/>
  <c r="AA52" i="21"/>
  <c r="Z52" i="21" s="1"/>
  <c r="X56" i="21"/>
  <c r="AB56" i="21" s="1"/>
  <c r="X59" i="21"/>
  <c r="AB59" i="21" s="1"/>
  <c r="AA61" i="21"/>
  <c r="Z61" i="21" s="1"/>
  <c r="W63" i="21"/>
  <c r="W66" i="21"/>
  <c r="W37" i="21"/>
  <c r="Y37" i="21" s="1"/>
  <c r="W40" i="21"/>
  <c r="Y40" i="21" s="1"/>
  <c r="W45" i="21"/>
  <c r="Y45" i="21" s="1"/>
  <c r="AA54" i="21"/>
  <c r="Z54" i="21" s="1"/>
  <c r="X55" i="21"/>
  <c r="AB55" i="21" s="1"/>
  <c r="X58" i="21"/>
  <c r="AB58" i="21" s="1"/>
  <c r="M49" i="21"/>
  <c r="X53" i="21"/>
  <c r="Y53" i="21"/>
  <c r="X50" i="21"/>
  <c r="Y50" i="21"/>
  <c r="Y38" i="21"/>
  <c r="Y41" i="21"/>
  <c r="X45" i="21"/>
  <c r="AB45" i="21" s="1"/>
  <c r="X48" i="21"/>
  <c r="AB48" i="21" s="1"/>
  <c r="W49" i="21"/>
  <c r="AA50" i="21"/>
  <c r="Z50" i="21" s="1"/>
  <c r="W52" i="21"/>
  <c r="AA53" i="21"/>
  <c r="Z53" i="21" s="1"/>
  <c r="W29" i="21"/>
  <c r="Y29" i="21" s="1"/>
  <c r="I43" i="21"/>
  <c r="X40" i="21"/>
  <c r="AB40" i="21" s="1"/>
  <c r="X44" i="21"/>
  <c r="AB44" i="21" s="1"/>
  <c r="X47" i="21"/>
  <c r="AB47" i="21" s="1"/>
  <c r="AA49" i="21"/>
  <c r="Z49" i="21" s="1"/>
  <c r="W51" i="21"/>
  <c r="W54" i="21"/>
  <c r="M25" i="21"/>
  <c r="X39" i="21"/>
  <c r="AB39" i="21" s="1"/>
  <c r="Y42" i="21"/>
  <c r="X43" i="21"/>
  <c r="AB43" i="21" s="1"/>
  <c r="X46" i="21"/>
  <c r="AB46" i="21" s="1"/>
  <c r="AA27" i="21"/>
  <c r="Z27" i="21" s="1"/>
  <c r="X26" i="21"/>
  <c r="Y26" i="21"/>
  <c r="X29" i="21"/>
  <c r="W25" i="21"/>
  <c r="AA29" i="21"/>
  <c r="Z29" i="21" s="1"/>
  <c r="AA26" i="21"/>
  <c r="Z26" i="21" s="1"/>
  <c r="W28" i="21"/>
  <c r="AA25" i="21"/>
  <c r="Z25" i="21" s="1"/>
  <c r="W27" i="21"/>
  <c r="W30" i="21"/>
  <c r="I25" i="21"/>
  <c r="Y66" i="21" l="1"/>
  <c r="X66" i="21"/>
  <c r="AB66" i="21" s="1"/>
  <c r="Y64" i="21"/>
  <c r="X64" i="21"/>
  <c r="AB64" i="21" s="1"/>
  <c r="Y63" i="21"/>
  <c r="X63" i="21"/>
  <c r="AB63" i="21" s="1"/>
  <c r="X37" i="21"/>
  <c r="AB37" i="21" s="1"/>
  <c r="Y61" i="21"/>
  <c r="X61" i="21"/>
  <c r="AB61" i="21" s="1"/>
  <c r="AB62" i="21"/>
  <c r="AB65" i="21"/>
  <c r="Y54" i="21"/>
  <c r="X54" i="21"/>
  <c r="AB54" i="21" s="1"/>
  <c r="Y49" i="21"/>
  <c r="X49" i="21"/>
  <c r="AB49" i="21" s="1"/>
  <c r="Y52" i="21"/>
  <c r="X52" i="21"/>
  <c r="AB52" i="21" s="1"/>
  <c r="Y51" i="21"/>
  <c r="X51" i="21"/>
  <c r="AB51" i="21" s="1"/>
  <c r="AB50" i="21"/>
  <c r="AB53" i="21"/>
  <c r="Y28" i="21"/>
  <c r="X28" i="21"/>
  <c r="AB28" i="21" s="1"/>
  <c r="X30" i="21"/>
  <c r="AB30" i="21" s="1"/>
  <c r="Y30" i="21"/>
  <c r="X27" i="21"/>
  <c r="AB27" i="21" s="1"/>
  <c r="Y27" i="21"/>
  <c r="Y25" i="21"/>
  <c r="X25" i="21"/>
  <c r="AB25" i="21" s="1"/>
  <c r="AB29" i="21"/>
  <c r="AB26" i="21"/>
  <c r="S36" i="21" l="1"/>
  <c r="P36" i="21"/>
  <c r="S35" i="21"/>
  <c r="P35" i="21"/>
  <c r="AA36" i="21" s="1"/>
  <c r="Z36" i="21" s="1"/>
  <c r="S34" i="21"/>
  <c r="P34" i="21"/>
  <c r="W35" i="21" s="1"/>
  <c r="S33" i="21"/>
  <c r="P33" i="21"/>
  <c r="AA34" i="21" s="1"/>
  <c r="Z34" i="21" s="1"/>
  <c r="S32" i="21"/>
  <c r="P32" i="21"/>
  <c r="S31" i="21"/>
  <c r="P31" i="21"/>
  <c r="W32" i="21" s="1"/>
  <c r="K31" i="21"/>
  <c r="L31" i="21" s="1"/>
  <c r="H31" i="21"/>
  <c r="S72" i="21"/>
  <c r="S71" i="21"/>
  <c r="AA72" i="21"/>
  <c r="Z72" i="21" s="1"/>
  <c r="S70" i="21"/>
  <c r="S69" i="21"/>
  <c r="S68" i="21"/>
  <c r="S67" i="21"/>
  <c r="S24" i="21"/>
  <c r="P24" i="21"/>
  <c r="S23" i="21"/>
  <c r="P23" i="21"/>
  <c r="S22" i="21"/>
  <c r="P22" i="21"/>
  <c r="S21" i="21"/>
  <c r="P21" i="21"/>
  <c r="S20" i="21"/>
  <c r="P20" i="21"/>
  <c r="S19" i="21"/>
  <c r="P19" i="21"/>
  <c r="K19" i="21"/>
  <c r="L19" i="21" s="1"/>
  <c r="H19" i="21"/>
  <c r="I19" i="21" s="1"/>
  <c r="K13" i="21"/>
  <c r="F244" i="13"/>
  <c r="F243" i="13"/>
  <c r="F242" i="13"/>
  <c r="F241" i="13"/>
  <c r="F240" i="13"/>
  <c r="F239" i="13"/>
  <c r="F238" i="13"/>
  <c r="F237" i="13"/>
  <c r="F236" i="13"/>
  <c r="F235" i="13"/>
  <c r="F234" i="13"/>
  <c r="F233" i="13"/>
  <c r="AA33" i="21" l="1"/>
  <c r="Z33" i="21" s="1"/>
  <c r="M31" i="21"/>
  <c r="I31" i="21"/>
  <c r="X32" i="21"/>
  <c r="Y32" i="21"/>
  <c r="X35" i="21"/>
  <c r="Y35" i="21"/>
  <c r="W31" i="21"/>
  <c r="AA32" i="21"/>
  <c r="Z32" i="21" s="1"/>
  <c r="W34" i="21"/>
  <c r="AA35" i="21"/>
  <c r="Z35" i="21" s="1"/>
  <c r="AA31" i="21"/>
  <c r="Z31" i="21" s="1"/>
  <c r="W33" i="21"/>
  <c r="W36" i="21"/>
  <c r="W71" i="21"/>
  <c r="Y71" i="21" s="1"/>
  <c r="W23" i="21"/>
  <c r="X23" i="21" s="1"/>
  <c r="AA24" i="21"/>
  <c r="Z24" i="21" s="1"/>
  <c r="AA67" i="21"/>
  <c r="Z67" i="21" s="1"/>
  <c r="AA23" i="21"/>
  <c r="Z23" i="21" s="1"/>
  <c r="AA19" i="21"/>
  <c r="Z19" i="21" s="1"/>
  <c r="AA71" i="21"/>
  <c r="Z71" i="21" s="1"/>
  <c r="W67" i="21"/>
  <c r="AA68" i="21"/>
  <c r="Z68" i="21" s="1"/>
  <c r="W72" i="21"/>
  <c r="Y23" i="21"/>
  <c r="AA20" i="21"/>
  <c r="Z20" i="21" s="1"/>
  <c r="M19" i="21"/>
  <c r="W24" i="21"/>
  <c r="W19" i="21"/>
  <c r="Y33" i="21" l="1"/>
  <c r="X33" i="21"/>
  <c r="AB33" i="21" s="1"/>
  <c r="Y34" i="21"/>
  <c r="X34" i="21"/>
  <c r="AB34" i="21" s="1"/>
  <c r="Y31" i="21"/>
  <c r="X31" i="21"/>
  <c r="AB31" i="21" s="1"/>
  <c r="Y36" i="21"/>
  <c r="X36" i="21"/>
  <c r="AB36" i="21" s="1"/>
  <c r="AB35" i="21"/>
  <c r="AB32" i="21"/>
  <c r="X71" i="21"/>
  <c r="AB71" i="21" s="1"/>
  <c r="AA69" i="21"/>
  <c r="Z69" i="21" s="1"/>
  <c r="AB23" i="21"/>
  <c r="Y67" i="21"/>
  <c r="X67" i="21"/>
  <c r="AB67" i="21" s="1"/>
  <c r="Y72" i="21"/>
  <c r="X72" i="21"/>
  <c r="AB72" i="21" s="1"/>
  <c r="Y24" i="21"/>
  <c r="X24" i="21"/>
  <c r="AB24" i="21" s="1"/>
  <c r="Y19" i="21"/>
  <c r="X19" i="21"/>
  <c r="AB19" i="21" s="1"/>
  <c r="AA21" i="21"/>
  <c r="AA70" i="21" l="1"/>
  <c r="Z70" i="21" s="1"/>
  <c r="W69" i="21"/>
  <c r="W68" i="21"/>
  <c r="W21" i="21"/>
  <c r="W20" i="21"/>
  <c r="Z21" i="21"/>
  <c r="AA22" i="21"/>
  <c r="Z22" i="21" s="1"/>
  <c r="Y68" i="21" l="1"/>
  <c r="X68" i="21"/>
  <c r="AB68" i="21" s="1"/>
  <c r="Y69" i="21"/>
  <c r="W70" i="21" s="1"/>
  <c r="X69" i="21"/>
  <c r="AB69" i="21" s="1"/>
  <c r="Y20" i="21"/>
  <c r="X20" i="21"/>
  <c r="AB20" i="21" s="1"/>
  <c r="Y21" i="21"/>
  <c r="W22" i="21" s="1"/>
  <c r="X21" i="21"/>
  <c r="AB21" i="21" s="1"/>
  <c r="Y70" i="21" l="1"/>
  <c r="X70" i="21"/>
  <c r="AB70" i="21" s="1"/>
  <c r="X22" i="21"/>
  <c r="AB22" i="21" s="1"/>
  <c r="Y22" i="21"/>
  <c r="S18" i="21" l="1"/>
  <c r="P18" i="21"/>
  <c r="S17" i="21"/>
  <c r="P17" i="21"/>
  <c r="S16" i="21"/>
  <c r="P16" i="21"/>
  <c r="S15" i="21"/>
  <c r="P15" i="21"/>
  <c r="S14" i="21"/>
  <c r="P14" i="21"/>
  <c r="S13" i="21"/>
  <c r="P13" i="21"/>
  <c r="H13" i="21"/>
  <c r="L13" i="21" l="1"/>
  <c r="AA13" i="21" s="1"/>
  <c r="Z13" i="21" s="1"/>
  <c r="I13" i="21"/>
  <c r="W13" i="21" s="1"/>
  <c r="AA17" i="21"/>
  <c r="Z17" i="21" s="1"/>
  <c r="W17" i="21"/>
  <c r="AA18" i="21"/>
  <c r="Z18" i="21" s="1"/>
  <c r="W18" i="21"/>
  <c r="M13" i="21" l="1"/>
  <c r="AA14" i="21"/>
  <c r="Z14" i="21" s="1"/>
  <c r="Y18" i="21"/>
  <c r="X18" i="21"/>
  <c r="AB18" i="21" s="1"/>
  <c r="Y17" i="21"/>
  <c r="X17" i="21"/>
  <c r="AB17" i="21" s="1"/>
  <c r="Y13" i="21"/>
  <c r="X13" i="21"/>
  <c r="AB13" i="21" s="1"/>
  <c r="AA15" i="21" l="1"/>
  <c r="Z15" i="21" s="1"/>
  <c r="W14" i="21"/>
  <c r="AA16" i="21" l="1"/>
  <c r="Z16" i="21" s="1"/>
  <c r="Y14" i="21"/>
  <c r="W15" i="21" s="1"/>
  <c r="Y15" i="21" s="1"/>
  <c r="W16" i="21" s="1"/>
  <c r="X14" i="21"/>
  <c r="AB14" i="21" s="1"/>
  <c r="X15" i="21" l="1"/>
  <c r="AB15" i="21" s="1"/>
  <c r="Y16" i="21"/>
  <c r="X16" i="21"/>
  <c r="AB16" i="21" s="1"/>
</calcChain>
</file>

<file path=xl/sharedStrings.xml><?xml version="1.0" encoding="utf-8"?>
<sst xmlns="http://schemas.openxmlformats.org/spreadsheetml/2006/main" count="283" uniqueCount="199">
  <si>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</si>
  <si>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</si>
  <si>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</si>
  <si>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</si>
  <si>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</si>
  <si>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</si>
  <si>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</si>
  <si>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</si>
  <si>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</si>
  <si>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</si>
  <si>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</si>
  <si>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</si>
  <si>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</si>
  <si>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</si>
  <si>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</si>
  <si>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</si>
  <si>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</si>
  <si>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</si>
  <si>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</si>
  <si>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</si>
  <si>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</si>
  <si>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</si>
  <si>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</si>
  <si>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</si>
  <si>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</si>
  <si>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</si>
  <si>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</si>
  <si>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</si>
  <si>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</si>
  <si>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</si>
  <si>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</si>
  <si>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</si>
  <si>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</si>
  <si>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</si>
  <si>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</si>
  <si>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</si>
  <si>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</si>
  <si>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</si>
  <si>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</si>
  <si>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</si>
  <si>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</si>
  <si>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</si>
  <si>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</si>
  <si>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</si>
  <si>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</si>
  <si>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</si>
  <si>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</si>
  <si>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</si>
  <si>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</si>
  <si>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</si>
  <si>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</si>
  <si>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</si>
  <si>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</si>
  <si>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</si>
  <si>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</si>
  <si>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</si>
  <si>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</si>
  <si>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</si>
  <si>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</si>
  <si>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</si>
  <si>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Código: FO-DE-044</t>
  </si>
  <si>
    <t>DIRECCIONAMIENTO ESTRATÉGICO</t>
  </si>
  <si>
    <t>Versión: 5</t>
  </si>
  <si>
    <t>Página: 1</t>
  </si>
  <si>
    <t>Elaboró: Profesional Especializado</t>
  </si>
  <si>
    <t>Revisó: Dirección de Desarrollo Organizacional</t>
  </si>
  <si>
    <t>Aprobó: Comité Técnico de Calidad</t>
  </si>
  <si>
    <t>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</si>
  <si>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en entidades públicas V6 de 2022</t>
    </r>
    <r>
      <rPr>
        <sz val="10"/>
        <rFont val="Arial Narrow"/>
        <family val="2"/>
      </rPr>
      <t>. El formato cuenta con celdas parametrizadas y permite contar con las respectivas matrices de calor para determinar el riesgo inherente y el riesgo residual.</t>
    </r>
  </si>
  <si>
    <r>
      <t xml:space="preserve">Antes de iniciar con el diligenciamiento del mapa de riesgos, se requiere haber realizado el análisis del </t>
    </r>
    <r>
      <rPr>
        <b/>
        <sz val="10"/>
        <rFont val="Arial Narrow"/>
        <family val="2"/>
      </rPr>
      <t>proceso, su objetivo, alcance, actividades clave</t>
    </r>
    <r>
      <rPr>
        <sz val="10"/>
        <rFont val="Arial Narrow"/>
        <family val="2"/>
      </rPr>
      <t xml:space="preserve">, considere los lineamientos establecidos en el </t>
    </r>
    <r>
      <rPr>
        <b/>
        <sz val="10"/>
        <color theme="9" tint="-0.249977111117893"/>
        <rFont val="Arial Narrow"/>
        <family val="2"/>
      </rPr>
      <t>Paso 2: identificación del riesgo</t>
    </r>
    <r>
      <rPr>
        <sz val="10"/>
        <rFont val="Arial Narrow"/>
        <family val="2"/>
      </rPr>
      <t xml:space="preserve">, donde se explica ampliamente las bases para adelantar este análisis.
Así mismo, considere en el </t>
    </r>
    <r>
      <rPr>
        <b/>
        <sz val="10"/>
        <color theme="9" tint="-0.249977111117893"/>
        <rFont val="Arial Narrow"/>
        <family val="2"/>
      </rPr>
      <t>Paso 3: valoración del riesgo</t>
    </r>
    <r>
      <rPr>
        <sz val="10"/>
        <rFont val="Arial Narrow"/>
        <family val="2"/>
      </rPr>
      <t xml:space="preserve"> los lineamientos para definir el No. de veces que se hace la actividad con la cual se relaciona el riesgo y el impacto en términos económicos y/o reputacionales en caso de ocurrencia. Adicionalmente, en este paso se deben analizar los controles existentes en atención a sus atributos y proceder a valorar su efecto sobre el riesgo.</t>
    </r>
  </si>
  <si>
    <r>
      <t xml:space="preserve">El formato está compuesto por las siguientes hojas:
 - </t>
    </r>
    <r>
      <rPr>
        <b/>
        <sz val="10"/>
        <rFont val="Arial Narrow"/>
        <family val="2"/>
      </rPr>
      <t>Hoja 1: Instructivo</t>
    </r>
    <r>
      <rPr>
        <sz val="10"/>
        <rFont val="Arial Narrow"/>
        <family val="2"/>
      </rPr>
      <t xml:space="preserve">
 - </t>
    </r>
    <r>
      <rPr>
        <b/>
        <sz val="10"/>
        <rFont val="Arial Narrow"/>
        <family val="2"/>
      </rPr>
      <t xml:space="preserve">Hoja 2: Mapa de Riesgos: </t>
    </r>
    <r>
      <rPr>
        <sz val="10"/>
        <rFont val="Arial Narrow"/>
        <family val="2"/>
      </rPr>
      <t>Encontrará la totalidad de la estructura para la identificación y valoración de los riesgos por proceso.</t>
    </r>
  </si>
  <si>
    <t>Diligencie el objetivo del proceso de acuerdo a la caracterización vigente.</t>
  </si>
  <si>
    <t>Código de Referencia</t>
  </si>
  <si>
    <t>Definir un código único para cada riesgo. El código corresponderá a la sigla del proceso según se identifica en el Sistema Integrado de Gestión de la entidad, seguido de las letras GE para cuando se trate de un riesgo de gestión, FI (riesgo fiscal) CO (riesgo de corrupción) SI (seguridad de la información) y culmina con el número consecutivo.
Ejemplo: Para un riesgo de gestión del proceso de Direccionamiento Estratégico el código sería: DEGE01
Esto permitirá identificar y llevar una trazabilidad de los riesgos. Esta información será administrada por la Dirección de Desarrollo Organizacional o quien haga sus veces. Cuando un riesgo sea salga del mapa de riesgos no existirá otro riesgo con el mismo código de referencia.</t>
  </si>
  <si>
    <t>Circunstancias bajo las cuales se presenta el riesgo, pero no constituyen la causa principal para que se presente el riesgo. Redacte de la forma más concreta posible.</t>
  </si>
  <si>
    <t>Causa principal o de fondo, corresponde a la razón por la cual se puede presentar el riesgo. Redacte de la forma más concreta posible.</t>
  </si>
  <si>
    <r>
      <t xml:space="preserve">Con base en los análisis realizados se consolida la información siguiendo una estructura estándar de redacción clara y concreta. Tenga en cuenta la estructura establecida en la guía, la cual inicia con la frase: </t>
    </r>
    <r>
      <rPr>
        <b/>
        <sz val="10"/>
        <color theme="9" tint="-0.249977111117893"/>
        <rFont val="Arial Narrow"/>
        <family val="2"/>
      </rPr>
      <t>POSIBILIDAD DE + IMPACTO PARA LA ENTIDAD (Qué) + CAUSA INMEDIATA (Cómo) + CAUSA RAÍZ (Por Qué)</t>
    </r>
  </si>
  <si>
    <t>Tipo de Riesgo</t>
  </si>
  <si>
    <t>Utilice la lista desplegable que se encuentra parametrizada en donde se podrá seleccionar una de las siguientes opciones: i) Gestión y ii) Fiscal.</t>
  </si>
  <si>
    <t>Frecuencia de la Actividad</t>
  </si>
  <si>
    <t>Defina el número de veces que se ejecuta la actividad durante el transcurso de un año con base en el conocimiento del proceso y los registros disponibles del mismo. La plantilla automáticamente hará el cálculo para definir la probabilidad de ocurrencia asociada al riesgo inherente en términos cualitativos y cuantitativos (Columnas H-I).</t>
  </si>
  <si>
    <t>Utilice la lista desplegable que se encuentra parametrizada en donde le aparecerán las opciones de la Tabla de Criterios para definir el Nivel de Impacto ubicado en la hoja llamada Tabla Impacto del presente documento. Cuando se presenten a la vez ambos impactos para un riesgo, tanto económico como reputacional, con diferentes niveles se debe tomar aquel que presente el nivel más alto. La plantilla automáticamente hará el cálculo para establecer el nivel de impacto asociado al riesgo inherente en términos cualitativos y cuantitativos (Columnas L-M).</t>
  </si>
  <si>
    <t>Riesgo Inherente</t>
  </si>
  <si>
    <t>Teniendo en cuenta que ingresó la información de PROBABILIDAD e IMPACTO, la plantilla automáticamente hará el cálculo para determinar el nivel de riesgo inherente (Columna N).</t>
  </si>
  <si>
    <r>
      <t xml:space="preserve">Un control se define como la medida que permite reducir o mitigar un riesgo. Describa el control o los controles existentes en el proceso aplicando la siguiente estructura de redacción: </t>
    </r>
    <r>
      <rPr>
        <b/>
        <sz val="10"/>
        <color theme="9" tint="-0.249977111117893"/>
        <rFont val="Arial Narrow"/>
        <family val="2"/>
      </rPr>
      <t>RESPONSABLE DE EJECUTAR EL CONTROL + ACCIÓN + COMPLEMENTO</t>
    </r>
  </si>
  <si>
    <t>Esta celda no debe ser diligenciada. Su contenido dependerá de la selección que se haga del tipo de control en la columna R.</t>
  </si>
  <si>
    <r>
      <t xml:space="preserve">Atributo del Control
</t>
    </r>
    <r>
      <rPr>
        <sz val="10"/>
        <rFont val="Arial Narrow"/>
        <family val="2"/>
      </rPr>
      <t>Tipo</t>
    </r>
  </si>
  <si>
    <t>Utilice la lista desplegable que se encuentra parametrizada para seleccionar entre las opciones: i)Preventivo, ii)Detectivo y iii)Correctivo.</t>
  </si>
  <si>
    <r>
      <t xml:space="preserve">Atributo del Control
</t>
    </r>
    <r>
      <rPr>
        <sz val="10"/>
        <rFont val="Arial Narrow"/>
        <family val="2"/>
      </rPr>
      <t>Implementación</t>
    </r>
  </si>
  <si>
    <t>Utilice la lista desplegable que se encuentra parametrizada para seleccionar entre las opciones: i)Automático o ii)Manual.</t>
  </si>
  <si>
    <r>
      <t xml:space="preserve">Atributo del Control
</t>
    </r>
    <r>
      <rPr>
        <sz val="10"/>
        <rFont val="Arial Narrow"/>
        <family val="2"/>
      </rPr>
      <t>Calificación</t>
    </r>
  </si>
  <si>
    <t>Esta celda no debe ser diligenciada. La plantilla automáticamente hará el cálculo para asignar el valor correspondiente al control analizado (Columna T).</t>
  </si>
  <si>
    <r>
      <t xml:space="preserve">Atributo del Control
</t>
    </r>
    <r>
      <rPr>
        <sz val="10"/>
        <rFont val="Arial Narrow"/>
        <family val="2"/>
      </rPr>
      <t>Documentación</t>
    </r>
  </si>
  <si>
    <t>Utilice la lista desplegable que se encuentra parametrizada para seleccionar entre las opciones: i)Documentado o ii)Sin documentar.</t>
  </si>
  <si>
    <r>
      <t xml:space="preserve">Atributo del Control
</t>
    </r>
    <r>
      <rPr>
        <sz val="10"/>
        <rFont val="Arial Narrow"/>
        <family val="2"/>
      </rPr>
      <t>Frecuencia</t>
    </r>
  </si>
  <si>
    <t>Utilice la lista desplegable que se encuentra parametrizada para seleccionar entre las opciones: i)Continua o ii)Aleatoria.</t>
  </si>
  <si>
    <r>
      <t>Atributo del Control</t>
    </r>
    <r>
      <rPr>
        <sz val="10"/>
        <rFont val="Arial Narrow"/>
        <family val="2"/>
      </rPr>
      <t xml:space="preserve">
Evidencia</t>
    </r>
  </si>
  <si>
    <t>Utilice la lista desplegable que se encuentra parametrizada para seleccionar entre las opciones: i)Con Registro o ii) Sin Registro.</t>
  </si>
  <si>
    <r>
      <t>La plantilla automáticamente hará el cálculo acorde con los atributos definidos para el control o controles, lo que permitirá establecer el</t>
    </r>
    <r>
      <rPr>
        <b/>
        <sz val="10"/>
        <color theme="9" tint="-0.249977111117893"/>
        <rFont val="Arial Narrow"/>
        <family val="2"/>
      </rPr>
      <t xml:space="preserve"> NIVEL DE RIESGO RESIDUAL</t>
    </r>
    <r>
      <rPr>
        <sz val="10"/>
        <rFont val="Arial Narrow"/>
        <family val="2"/>
      </rPr>
      <t xml:space="preserve"> (Columnas Y-Z-AA-AB-AC).</t>
    </r>
  </si>
  <si>
    <t>Utilice la lista desplegable que se encuentra parametrizada para seleccionar entre las opciones: i)Aceptar, ii)Evitar, iii)Reducir (compartir) o iv)Reducir (mitigar).</t>
  </si>
  <si>
    <r>
      <t xml:space="preserve">Plan de Acción
</t>
    </r>
    <r>
      <rPr>
        <sz val="10"/>
        <rFont val="Arial Narrow"/>
        <family val="2"/>
      </rPr>
      <t>Acción, responsable, fecha de implementación.</t>
    </r>
  </si>
  <si>
    <t>Esta sección dependerá de la estrategia de tratamiento establecida para el riesgo. Si se ha decidido Aceptar el riesgo no es obligatorio definir acciones. En caso de escoger la opción Evitar se debe documentar dicha decisión de no continuar realizando la actividad expuesta al riesgo. Para las opciones de Reducir (mitigar) y Reducir (compartir) se deben diligenciar las acciones que se adelantarán como complemento a los controles existentes, no necesariamente serán controles adicionales.</t>
  </si>
  <si>
    <t>Utilice la lista desplegable que se encuentra parametrizada para seleccionar entre las opciones: i)Finalizado o ii)En curso. La selección en este caso dependerá del cumplimiento de las acciones del plan de acción que se hayan establecido en cada caso.</t>
  </si>
  <si>
    <r>
      <t xml:space="preserve"> </t>
    </r>
    <r>
      <rPr>
        <b/>
        <sz val="10"/>
        <rFont val="Arial Narrow"/>
        <family val="2"/>
      </rPr>
      <t>- Hoja 3 Tabla de Probabilidad:</t>
    </r>
    <r>
      <rPr>
        <sz val="10"/>
        <rFont val="Arial Narrow"/>
        <family val="2"/>
      </rPr>
      <t xml:space="preserve"> Tabla de referencia para determinar la variable probabilidad para realizar todos los cálculos (No se diligencia).</t>
    </r>
  </si>
  <si>
    <r>
      <t xml:space="preserve"> </t>
    </r>
    <r>
      <rPr>
        <b/>
        <sz val="10"/>
        <rFont val="Arial Narrow"/>
        <family val="2"/>
      </rPr>
      <t>- Hoja 4 Tabla de Impacto:</t>
    </r>
    <r>
      <rPr>
        <sz val="10"/>
        <rFont val="Arial Narrow"/>
        <family val="2"/>
      </rPr>
      <t xml:space="preserve"> Tabla de referencia para determinar la variable impacto para realizar los cálculos (No se diligencia).</t>
    </r>
  </si>
  <si>
    <r>
      <rPr>
        <b/>
        <sz val="10"/>
        <rFont val="Arial Narrow"/>
        <family val="2"/>
      </rPr>
      <t xml:space="preserve"> - Hoja 5 Tabla de Valoración de Controles:</t>
    </r>
    <r>
      <rPr>
        <sz val="10"/>
        <rFont val="Arial Narrow"/>
        <family val="2"/>
      </rPr>
      <t xml:space="preserve"> Tabla de referencia para diligenciar las celdas referentes a los atributos de los controles (No se diligencia).</t>
    </r>
  </si>
  <si>
    <r>
      <rPr>
        <b/>
        <sz val="10"/>
        <rFont val="Arial Narrow"/>
        <family val="2"/>
      </rPr>
      <t xml:space="preserve"> - Hoja 6 Matriz de Calor:</t>
    </r>
    <r>
      <rPr>
        <sz val="10"/>
        <rFont val="Arial Narrow"/>
        <family val="2"/>
      </rPr>
      <t xml:space="preserve"> En esta hoja se muestra un esquema gráfico en que se pueden ordenar los riesgos según su valoración resultante (No se diligencia).</t>
    </r>
  </si>
  <si>
    <t>PROCESO DE DIRECCIONAMIENTO ESTRATÉGICO</t>
  </si>
  <si>
    <t>Página: 2</t>
  </si>
  <si>
    <t>Proceso:</t>
  </si>
  <si>
    <t>Objetivo:</t>
  </si>
  <si>
    <t>Alcance:</t>
  </si>
  <si>
    <t>Identificación del Riesgo</t>
  </si>
  <si>
    <t>Valoración del Riesgo Inherente</t>
  </si>
  <si>
    <t>Evaluación del Riesgo - Valoración de los Controles</t>
  </si>
  <si>
    <t>Evaluación del Riesgo - Nivel del Riesgo Residual</t>
  </si>
  <si>
    <t>Plan de Acción</t>
  </si>
  <si>
    <t>1er Seguimiento</t>
  </si>
  <si>
    <t>2do Seguimiento</t>
  </si>
  <si>
    <t>3er Seguimiento</t>
  </si>
  <si>
    <t>4to Seguimiento</t>
  </si>
  <si>
    <t xml:space="preserve">Código de Referencia </t>
  </si>
  <si>
    <t>Probabilidad Inherente</t>
  </si>
  <si>
    <t>%</t>
  </si>
  <si>
    <t>Criterios de impacto</t>
  </si>
  <si>
    <t>Impacto 
Inherente</t>
  </si>
  <si>
    <t>No. de Control</t>
  </si>
  <si>
    <t>Atributos del Control</t>
  </si>
  <si>
    <t>Probabilidad Residual</t>
  </si>
  <si>
    <t>Probabilidad Residual Final</t>
  </si>
  <si>
    <t>Impacto Residual Final</t>
  </si>
  <si>
    <t>Zona de Riesgo Final</t>
  </si>
  <si>
    <t>Acción</t>
  </si>
  <si>
    <t>Responsable</t>
  </si>
  <si>
    <t>Fecha de Implementación
dd/mm/aaaa</t>
  </si>
  <si>
    <t>Avance</t>
  </si>
  <si>
    <t>Evidencia</t>
  </si>
  <si>
    <t>Seguimiento</t>
  </si>
  <si>
    <t>Tipo</t>
  </si>
  <si>
    <t>Implementación</t>
  </si>
  <si>
    <t>Calificación</t>
  </si>
  <si>
    <t>Documentación</t>
  </si>
  <si>
    <t>Frecuencia</t>
  </si>
  <si>
    <t>Gestión</t>
  </si>
  <si>
    <t>Mayor a 500 SMMLV</t>
  </si>
  <si>
    <t>Detectivo</t>
  </si>
  <si>
    <t>Manual</t>
  </si>
  <si>
    <t>Documentado</t>
  </si>
  <si>
    <t>Aleatoria</t>
  </si>
  <si>
    <t>Reducir (mitigar)</t>
  </si>
  <si>
    <t>Correctivo</t>
  </si>
  <si>
    <t>Automático</t>
  </si>
  <si>
    <t>Preventivo</t>
  </si>
  <si>
    <t>Entre 50 y 100 SMMLV</t>
  </si>
  <si>
    <t>Página: 3</t>
  </si>
  <si>
    <t>Fuente: Tomado y adaptado de la Guía para la Administración del Riesgo y el Diseño de Controles en Entidades Públicas, versión 6, 2022.</t>
  </si>
  <si>
    <t>Página: 4</t>
  </si>
  <si>
    <t>Insignificante</t>
  </si>
  <si>
    <t>Menor</t>
  </si>
  <si>
    <t>Moderado</t>
  </si>
  <si>
    <t>Mayor</t>
  </si>
  <si>
    <t>Catastrófico</t>
  </si>
  <si>
    <t>Afectación_Económica_o_presupuestal</t>
  </si>
  <si>
    <t>Afectación menor a 10 SMMLV</t>
  </si>
  <si>
    <t>El riesgo afecta la imagen de algún área de la organización</t>
  </si>
  <si>
    <t>Pérdida_Reputacional</t>
  </si>
  <si>
    <t>Entre 10 y 50 SMMLV</t>
  </si>
  <si>
    <t>El riesgo afecta la imagen de la entidad internamente, de conocimiento general a nivel interno, a nivel directivo y/o de provedores</t>
  </si>
  <si>
    <t>El riesgo afecta la imagen de la entidad con algunos usuarios de relevancia frente al logro de los objetivos</t>
  </si>
  <si>
    <t>Entre 100 y 500 SMMLV</t>
  </si>
  <si>
    <t>El riesgo afecta la imagen de la entidad con efecto publicitario sostenido a nivel de sector administrativo, nivel departamental o municipal</t>
  </si>
  <si>
    <t>El riesgo afecta la imagen de la entidad a nivel nacional, con efecto publicitario sostenible a nivel nacional</t>
  </si>
  <si>
    <t>❌</t>
  </si>
  <si>
    <t>✔</t>
  </si>
  <si>
    <t>Página: 5</t>
  </si>
  <si>
    <t>Página: 6</t>
  </si>
  <si>
    <t>TRATAMIENTO DEL RIESGO</t>
  </si>
  <si>
    <t>TIPO DE IMPACTO</t>
  </si>
  <si>
    <t>TIPO DE CONTROL</t>
  </si>
  <si>
    <t>IMPLEMENTACIÓN</t>
  </si>
  <si>
    <t>DOCUMENTACIÓN</t>
  </si>
  <si>
    <t>FRECUENCIA</t>
  </si>
  <si>
    <t>EVIDENCIA</t>
  </si>
  <si>
    <t>Aceptar</t>
  </si>
  <si>
    <t>Económico</t>
  </si>
  <si>
    <t>Continua</t>
  </si>
  <si>
    <t>Con registro</t>
  </si>
  <si>
    <t>Evitar</t>
  </si>
  <si>
    <t>Reputacional</t>
  </si>
  <si>
    <t>Sin documentar</t>
  </si>
  <si>
    <t>Sin registro</t>
  </si>
  <si>
    <t>Reducir (compartir)</t>
  </si>
  <si>
    <t>Económico y Reputacional</t>
  </si>
  <si>
    <t>Plan de accion (solo para la opción reducir)</t>
  </si>
  <si>
    <t>Finalizado</t>
  </si>
  <si>
    <t>En curso</t>
  </si>
  <si>
    <t>Clasificación de riesgos (Eliminar)</t>
  </si>
  <si>
    <t>Fiscal</t>
  </si>
  <si>
    <t>FORMATO MAPA DE RIESGOS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</si>
</sst>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1"/>
      <color theme="1"/>
      <name val="Arial Narrow"/>
      <family val="2"/>
    </font>
    <font>
      <sz val="11"/>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1"/>
      <color theme="1"/>
      <name val="Calibri"/>
      <family val="2"/>
      <scheme val="minor"/>
    </font>
    <font>
      <sz val="16"/>
      <color theme="1"/>
      <name val="Calibri"/>
      <family val="2"/>
      <scheme val="minor"/>
    </font>
    <font>
      <b/>
      <sz val="14"/>
      <color theme="1"/>
      <name val="Arial Narrow"/>
      <family val="2"/>
    </font>
    <font>
      <sz val="12"/>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u/>
      <sz val="11"/>
      <color theme="10"/>
      <name val="Calibri"/>
      <family val="2"/>
      <scheme val="minor"/>
    </font>
    <font>
      <b/>
      <sz val="10"/>
      <color theme="1"/>
      <name val="Arial Narrow"/>
      <family val="2"/>
    </font>
    <font>
      <b/>
      <sz val="10"/>
      <color rgb="FF000000"/>
      <name val="Arial Narrow"/>
      <family val="2"/>
    </font>
    <font>
      <sz val="14"/>
      <name val="Arial Narrow"/>
      <family val="2"/>
    </font>
    <font>
      <sz val="14"/>
      <color rgb="FF000000"/>
      <name val="Arial Narrow"/>
      <family val="2"/>
    </font>
    <font>
      <sz val="14"/>
      <color theme="0"/>
      <name val="Arial Narrow"/>
      <family val="2"/>
    </font>
    <font>
      <sz val="14"/>
      <color rgb="FFFF0000"/>
      <name val="Arial Narrow"/>
      <family val="2"/>
    </font>
    <font>
      <sz val="14"/>
      <color rgb="FF030303"/>
      <name val="Arial Narrow"/>
      <family val="2"/>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0"/>
        <bgColor theme="0"/>
      </patternFill>
    </fill>
    <fill>
      <patternFill patternType="solid">
        <fgColor rgb="FFF2DCDB"/>
        <bgColor rgb="FF000000"/>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65">
    <border>
      <left/>
      <right/>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ashed">
        <color theme="9" tint="-0.24994659260841701"/>
      </left>
      <right/>
      <top style="dashed">
        <color rgb="FFE26B0A"/>
      </top>
      <bottom style="dashed">
        <color rgb="FFE26B0A"/>
      </bottom>
      <diagonal/>
    </border>
    <border>
      <left/>
      <right/>
      <top style="dashed">
        <color rgb="FFE26B0A"/>
      </top>
      <bottom style="dashed">
        <color rgb="FFE26B0A"/>
      </bottom>
      <diagonal/>
    </border>
    <border>
      <left style="dashed">
        <color theme="9" tint="-0.24994659260841701"/>
      </left>
      <right style="dashed">
        <color rgb="FFE26B0A"/>
      </right>
      <top style="dashed">
        <color rgb="FFE26B0A"/>
      </top>
      <bottom/>
      <diagonal/>
    </border>
    <border>
      <left style="dashed">
        <color rgb="FFE26B0A"/>
      </left>
      <right style="dashed">
        <color rgb="FFE26B0A"/>
      </right>
      <top style="dashed">
        <color rgb="FFE26B0A"/>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6">
    <xf numFmtId="0" fontId="0" fillId="0" borderId="0"/>
    <xf numFmtId="9" fontId="8" fillId="0" borderId="0" applyFont="0" applyFill="0" applyBorder="0" applyAlignment="0" applyProtection="0"/>
    <xf numFmtId="0" fontId="13" fillId="0" borderId="0"/>
    <xf numFmtId="0" fontId="14" fillId="0" borderId="0"/>
    <xf numFmtId="0" fontId="4" fillId="0" borderId="0"/>
    <xf numFmtId="0" fontId="24" fillId="0" borderId="0" applyNumberFormat="0" applyFill="0" applyBorder="0" applyAlignment="0" applyProtection="0"/>
  </cellStyleXfs>
  <cellXfs count="217">
    <xf numFmtId="0" fontId="0" fillId="0" borderId="0" xfId="0"/>
    <xf numFmtId="0" fontId="0" fillId="3" borderId="0" xfId="0" applyFill="1"/>
    <xf numFmtId="0" fontId="15" fillId="3" borderId="19" xfId="2" applyFont="1" applyFill="1" applyBorder="1"/>
    <xf numFmtId="0" fontId="15" fillId="3" borderId="20" xfId="2" applyFont="1" applyFill="1" applyBorder="1"/>
    <xf numFmtId="0" fontId="15" fillId="3" borderId="21" xfId="2" applyFont="1" applyFill="1" applyBorder="1"/>
    <xf numFmtId="0" fontId="9" fillId="3" borderId="0" xfId="0" applyFont="1" applyFill="1" applyAlignment="1">
      <alignment vertical="center"/>
    </xf>
    <xf numFmtId="0" fontId="4" fillId="3" borderId="0" xfId="0" applyFont="1" applyFill="1"/>
    <xf numFmtId="0" fontId="12" fillId="3" borderId="0" xfId="0" applyFont="1" applyFill="1"/>
    <xf numFmtId="0" fontId="15" fillId="3" borderId="9" xfId="2" applyFont="1" applyFill="1" applyBorder="1"/>
    <xf numFmtId="0" fontId="20" fillId="3" borderId="0" xfId="0" applyFont="1" applyFill="1" applyAlignment="1">
      <alignment horizontal="left" vertical="center" wrapText="1"/>
    </xf>
    <xf numFmtId="0" fontId="21" fillId="3" borderId="0" xfId="0" applyFont="1" applyFill="1" applyAlignment="1">
      <alignment horizontal="left" vertical="top" wrapText="1"/>
    </xf>
    <xf numFmtId="0" fontId="15" fillId="3" borderId="0" xfId="2" applyFont="1" applyFill="1"/>
    <xf numFmtId="0" fontId="15" fillId="3" borderId="10" xfId="2" applyFont="1" applyFill="1" applyBorder="1"/>
    <xf numFmtId="0" fontId="15" fillId="3" borderId="11" xfId="2" applyFont="1" applyFill="1" applyBorder="1"/>
    <xf numFmtId="0" fontId="15" fillId="3" borderId="13" xfId="2" applyFont="1" applyFill="1" applyBorder="1"/>
    <xf numFmtId="0" fontId="15" fillId="3" borderId="12" xfId="2" applyFont="1" applyFill="1" applyBorder="1"/>
    <xf numFmtId="0" fontId="19" fillId="3" borderId="0" xfId="2" applyFont="1" applyFill="1" applyAlignment="1">
      <alignment horizontal="left" vertical="center" wrapText="1"/>
    </xf>
    <xf numFmtId="0" fontId="15" fillId="3" borderId="0" xfId="2" applyFont="1" applyFill="1" applyAlignment="1">
      <alignment horizontal="left" vertical="center" wrapText="1"/>
    </xf>
    <xf numFmtId="0" fontId="15" fillId="3" borderId="0" xfId="2" quotePrefix="1" applyFont="1" applyFill="1" applyAlignment="1">
      <alignment horizontal="left" vertical="center" wrapText="1"/>
    </xf>
    <xf numFmtId="0" fontId="17" fillId="3" borderId="9" xfId="2" quotePrefix="1" applyFont="1" applyFill="1" applyBorder="1" applyAlignment="1">
      <alignment horizontal="left" vertical="top" wrapText="1"/>
    </xf>
    <xf numFmtId="0" fontId="18" fillId="3" borderId="0" xfId="2" quotePrefix="1" applyFont="1" applyFill="1" applyAlignment="1">
      <alignment horizontal="left" vertical="top" wrapText="1"/>
    </xf>
    <xf numFmtId="0" fontId="18" fillId="3" borderId="10" xfId="2" quotePrefix="1" applyFont="1" applyFill="1" applyBorder="1" applyAlignment="1">
      <alignment horizontal="left" vertical="top"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xf numFmtId="0" fontId="5" fillId="0" borderId="0" xfId="0" applyFont="1"/>
    <xf numFmtId="0" fontId="15" fillId="3" borderId="52" xfId="2" applyFont="1" applyFill="1" applyBorder="1"/>
    <xf numFmtId="0" fontId="0" fillId="0" borderId="53" xfId="0" applyBorder="1"/>
    <xf numFmtId="0" fontId="0" fillId="0" borderId="0" xfId="0" applyAlignment="1">
      <alignment vertical="center"/>
    </xf>
    <xf numFmtId="0" fontId="15" fillId="3" borderId="52" xfId="2" applyFont="1" applyFill="1" applyBorder="1" applyAlignment="1">
      <alignment vertical="center"/>
    </xf>
    <xf numFmtId="0" fontId="0" fillId="0" borderId="53" xfId="0"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25" fillId="2" borderId="4"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5" fillId="0" borderId="0" xfId="0" applyFont="1" applyAlignment="1">
      <alignment vertical="center"/>
    </xf>
    <xf numFmtId="0" fontId="25" fillId="3" borderId="0" xfId="0" applyFont="1" applyFill="1" applyAlignment="1">
      <alignment horizontal="center" vertical="center"/>
    </xf>
    <xf numFmtId="0" fontId="25" fillId="2" borderId="0" xfId="0" applyFont="1" applyFill="1" applyAlignment="1">
      <alignment horizontal="center" vertical="center"/>
    </xf>
    <xf numFmtId="0" fontId="5" fillId="0" borderId="14" xfId="0" applyFont="1" applyBorder="1" applyAlignment="1">
      <alignment horizontal="center" vertical="center"/>
    </xf>
    <xf numFmtId="0" fontId="15" fillId="0" borderId="14" xfId="0" applyFont="1" applyBorder="1" applyAlignment="1">
      <alignment horizontal="left" vertical="center" wrapText="1"/>
    </xf>
    <xf numFmtId="9" fontId="5" fillId="0" borderId="14" xfId="0" applyNumberFormat="1" applyFont="1" applyBorder="1" applyAlignment="1" applyProtection="1">
      <alignment horizontal="center" vertical="center"/>
      <protection hidden="1"/>
    </xf>
    <xf numFmtId="164" fontId="5" fillId="0" borderId="14" xfId="1" applyNumberFormat="1"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xf>
    <xf numFmtId="0" fontId="0" fillId="0" borderId="14" xfId="0" applyBorder="1"/>
    <xf numFmtId="0" fontId="25" fillId="2" borderId="2" xfId="0" applyFont="1" applyFill="1" applyBorder="1" applyAlignment="1">
      <alignment horizontal="center" vertical="center"/>
    </xf>
    <xf numFmtId="0" fontId="7" fillId="3" borderId="0" xfId="0" applyFont="1" applyFill="1"/>
    <xf numFmtId="0" fontId="7" fillId="0" borderId="0" xfId="0" applyFont="1"/>
    <xf numFmtId="0" fontId="27" fillId="3" borderId="0" xfId="0" applyFont="1" applyFill="1"/>
    <xf numFmtId="0" fontId="10" fillId="3" borderId="0" xfId="0" applyFont="1" applyFill="1" applyAlignment="1">
      <alignment horizontal="left" vertical="center"/>
    </xf>
    <xf numFmtId="0" fontId="29" fillId="3" borderId="0" xfId="0" applyFont="1" applyFill="1"/>
    <xf numFmtId="0" fontId="28" fillId="3" borderId="0" xfId="0" applyFont="1" applyFill="1" applyAlignment="1">
      <alignment horizontal="justify" vertical="center" wrapText="1" readingOrder="1"/>
    </xf>
    <xf numFmtId="0" fontId="10" fillId="3" borderId="0" xfId="0" applyFont="1" applyFill="1" applyAlignment="1">
      <alignment vertical="center"/>
    </xf>
    <xf numFmtId="0" fontId="29" fillId="0" borderId="0" xfId="0" applyFont="1"/>
    <xf numFmtId="0" fontId="28" fillId="0" borderId="0" xfId="0" applyFont="1" applyAlignment="1">
      <alignment horizontal="justify" vertical="center" wrapText="1" readingOrder="1"/>
    </xf>
    <xf numFmtId="0" fontId="30" fillId="0" borderId="0" xfId="0" applyFont="1" applyAlignment="1">
      <alignment vertical="center"/>
    </xf>
    <xf numFmtId="0" fontId="30" fillId="0" borderId="0" xfId="0" applyFont="1"/>
    <xf numFmtId="0" fontId="31" fillId="0" borderId="0" xfId="0" applyFont="1"/>
    <xf numFmtId="0" fontId="27" fillId="0" borderId="0" xfId="0" applyFont="1"/>
    <xf numFmtId="0" fontId="3" fillId="0" borderId="0" xfId="0" applyFont="1"/>
    <xf numFmtId="0" fontId="25"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center" vertical="center"/>
      <protection hidden="1"/>
    </xf>
    <xf numFmtId="0" fontId="5" fillId="0" borderId="56" xfId="0" applyFont="1" applyBorder="1" applyAlignment="1">
      <alignment horizontal="center" vertical="center"/>
    </xf>
    <xf numFmtId="0" fontId="5" fillId="0" borderId="56" xfId="0" applyFont="1" applyBorder="1" applyAlignment="1" applyProtection="1">
      <alignment horizontal="center" vertical="center"/>
      <protection locked="0"/>
    </xf>
    <xf numFmtId="0" fontId="1" fillId="0" borderId="53" xfId="0" applyFont="1" applyBorder="1"/>
    <xf numFmtId="0" fontId="19" fillId="3" borderId="0" xfId="0" applyFont="1" applyFill="1" applyAlignment="1">
      <alignment vertical="center" wrapText="1"/>
    </xf>
    <xf numFmtId="0" fontId="15" fillId="3" borderId="0" xfId="0" applyFont="1" applyFill="1" applyAlignment="1">
      <alignment vertical="center" wrapText="1"/>
    </xf>
    <xf numFmtId="0" fontId="5" fillId="0" borderId="53" xfId="0" applyFont="1" applyBorder="1"/>
    <xf numFmtId="0" fontId="3" fillId="3" borderId="0" xfId="0" applyFont="1" applyFill="1" applyAlignment="1">
      <alignment horizontal="left"/>
    </xf>
    <xf numFmtId="0" fontId="3" fillId="3" borderId="0" xfId="0" applyFont="1" applyFill="1" applyAlignment="1">
      <alignment horizontal="left" vertical="center"/>
    </xf>
    <xf numFmtId="0" fontId="15" fillId="3" borderId="0" xfId="0" applyFont="1" applyFill="1"/>
    <xf numFmtId="0" fontId="5" fillId="0" borderId="63" xfId="0" applyFont="1" applyBorder="1" applyAlignment="1">
      <alignment horizontal="center" vertical="center"/>
    </xf>
    <xf numFmtId="0" fontId="25" fillId="0" borderId="56" xfId="0" applyFont="1" applyBorder="1" applyAlignment="1" applyProtection="1">
      <alignment horizontal="center" vertical="center"/>
      <protection hidden="1"/>
    </xf>
    <xf numFmtId="0" fontId="0" fillId="0" borderId="58" xfId="0" applyBorder="1"/>
    <xf numFmtId="0" fontId="5" fillId="0" borderId="5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0" fontId="25" fillId="0" borderId="14" xfId="0" applyFont="1" applyBorder="1" applyAlignment="1" applyProtection="1">
      <alignment horizontal="center" vertical="center" wrapText="1"/>
      <protection hidden="1"/>
    </xf>
    <xf numFmtId="0" fontId="25" fillId="0" borderId="14" xfId="0" applyFont="1" applyBorder="1" applyAlignment="1" applyProtection="1">
      <alignment horizontal="center" vertical="center"/>
      <protection hidden="1"/>
    </xf>
    <xf numFmtId="0" fontId="5" fillId="0" borderId="14" xfId="0" applyFont="1" applyBorder="1" applyAlignment="1">
      <alignment horizontal="center" vertical="center"/>
    </xf>
    <xf numFmtId="0" fontId="5" fillId="3" borderId="0" xfId="0" applyFont="1" applyFill="1" applyAlignment="1">
      <alignment horizontal="center" vertical="center"/>
    </xf>
    <xf numFmtId="0" fontId="16" fillId="4" borderId="16" xfId="2" applyFont="1" applyFill="1" applyBorder="1" applyAlignment="1">
      <alignment horizontal="center" vertical="center" wrapText="1"/>
    </xf>
    <xf numFmtId="0" fontId="16" fillId="4" borderId="17"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5" fillId="0" borderId="9" xfId="2" quotePrefix="1" applyFont="1" applyBorder="1" applyAlignment="1">
      <alignment horizontal="left" vertical="center" wrapText="1"/>
    </xf>
    <xf numFmtId="0" fontId="15" fillId="0" borderId="0" xfId="2" quotePrefix="1" applyFont="1" applyAlignment="1">
      <alignment horizontal="left" vertical="center" wrapText="1"/>
    </xf>
    <xf numFmtId="0" fontId="15" fillId="0" borderId="10" xfId="2" quotePrefix="1" applyFont="1" applyBorder="1" applyAlignment="1">
      <alignment horizontal="left" vertical="center" wrapText="1"/>
    </xf>
    <xf numFmtId="0" fontId="15" fillId="0" borderId="36" xfId="2" quotePrefix="1" applyFont="1" applyBorder="1" applyAlignment="1">
      <alignment horizontal="left" vertical="center" wrapText="1"/>
    </xf>
    <xf numFmtId="0" fontId="15" fillId="0" borderId="37" xfId="2" quotePrefix="1" applyFont="1" applyBorder="1" applyAlignment="1">
      <alignment horizontal="left" vertical="center" wrapText="1"/>
    </xf>
    <xf numFmtId="0" fontId="15" fillId="0" borderId="38" xfId="2" quotePrefix="1" applyFont="1" applyBorder="1" applyAlignment="1">
      <alignment horizontal="left" vertical="center" wrapText="1"/>
    </xf>
    <xf numFmtId="0" fontId="17" fillId="3" borderId="19" xfId="2" quotePrefix="1" applyFont="1" applyFill="1" applyBorder="1" applyAlignment="1">
      <alignment horizontal="left" vertical="top" wrapText="1"/>
    </xf>
    <xf numFmtId="0" fontId="18" fillId="3" borderId="20" xfId="2" quotePrefix="1" applyFont="1" applyFill="1" applyBorder="1" applyAlignment="1">
      <alignment horizontal="left" vertical="top" wrapText="1"/>
    </xf>
    <xf numFmtId="0" fontId="18" fillId="3" borderId="21" xfId="2" quotePrefix="1" applyFont="1" applyFill="1" applyBorder="1" applyAlignment="1">
      <alignment horizontal="left" vertical="top" wrapText="1"/>
    </xf>
    <xf numFmtId="0" fontId="15" fillId="0" borderId="9" xfId="2" quotePrefix="1" applyFont="1" applyBorder="1" applyAlignment="1">
      <alignment horizontal="left" vertical="top" wrapText="1"/>
    </xf>
    <xf numFmtId="0" fontId="15" fillId="0" borderId="0" xfId="2" quotePrefix="1" applyFont="1" applyAlignment="1">
      <alignment horizontal="left" vertical="top" wrapText="1"/>
    </xf>
    <xf numFmtId="0" fontId="15" fillId="0" borderId="10" xfId="2" quotePrefix="1" applyFont="1" applyBorder="1" applyAlignment="1">
      <alignment horizontal="left" vertical="top" wrapText="1"/>
    </xf>
    <xf numFmtId="0" fontId="20" fillId="4" borderId="22" xfId="3" applyFont="1" applyFill="1" applyBorder="1" applyAlignment="1">
      <alignment horizontal="center" vertical="center" wrapText="1"/>
    </xf>
    <xf numFmtId="0" fontId="20" fillId="4" borderId="23" xfId="3" applyFont="1" applyFill="1" applyBorder="1" applyAlignment="1">
      <alignment horizontal="center" vertical="center" wrapText="1"/>
    </xf>
    <xf numFmtId="0" fontId="20" fillId="4" borderId="24" xfId="2" applyFont="1" applyFill="1" applyBorder="1" applyAlignment="1">
      <alignment horizontal="center" vertical="center"/>
    </xf>
    <xf numFmtId="0" fontId="20" fillId="4" borderId="25" xfId="2" applyFont="1" applyFill="1" applyBorder="1" applyAlignment="1">
      <alignment horizontal="center" vertical="center"/>
    </xf>
    <xf numFmtId="0" fontId="2" fillId="3" borderId="36" xfId="2" quotePrefix="1" applyFont="1" applyFill="1" applyBorder="1" applyAlignment="1">
      <alignment horizontal="justify" vertical="center" wrapText="1"/>
    </xf>
    <xf numFmtId="0" fontId="2" fillId="3" borderId="37" xfId="2" quotePrefix="1" applyFont="1" applyFill="1" applyBorder="1" applyAlignment="1">
      <alignment horizontal="justify" vertical="center" wrapText="1"/>
    </xf>
    <xf numFmtId="0" fontId="2" fillId="3" borderId="38" xfId="2" quotePrefix="1" applyFont="1" applyFill="1" applyBorder="1" applyAlignment="1">
      <alignment horizontal="justify" vertical="center" wrapText="1"/>
    </xf>
    <xf numFmtId="0" fontId="20" fillId="3" borderId="26" xfId="3" applyFont="1" applyFill="1" applyBorder="1" applyAlignment="1">
      <alignment horizontal="left" vertical="top" wrapText="1" readingOrder="1"/>
    </xf>
    <xf numFmtId="0" fontId="20" fillId="3" borderId="27" xfId="3" applyFont="1" applyFill="1" applyBorder="1" applyAlignment="1">
      <alignment horizontal="left" vertical="top" wrapText="1" readingOrder="1"/>
    </xf>
    <xf numFmtId="0" fontId="21" fillId="3" borderId="28" xfId="2" applyFont="1" applyFill="1" applyBorder="1" applyAlignment="1">
      <alignment horizontal="justify" vertical="center" wrapText="1"/>
    </xf>
    <xf numFmtId="0" fontId="21" fillId="3" borderId="29" xfId="2" applyFont="1" applyFill="1" applyBorder="1" applyAlignment="1">
      <alignment horizontal="justify" vertical="center" wrapText="1"/>
    </xf>
    <xf numFmtId="0" fontId="20" fillId="3" borderId="30"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1" fillId="3" borderId="32" xfId="2" applyFont="1" applyFill="1" applyBorder="1" applyAlignment="1">
      <alignment horizontal="justify" vertical="center" wrapText="1"/>
    </xf>
    <xf numFmtId="0" fontId="21" fillId="3" borderId="33" xfId="2" applyFont="1" applyFill="1" applyBorder="1" applyAlignment="1">
      <alignment horizontal="justify" vertical="center" wrapText="1"/>
    </xf>
    <xf numFmtId="0" fontId="15" fillId="3" borderId="9" xfId="2" applyFont="1" applyFill="1" applyBorder="1" applyAlignment="1">
      <alignment horizontal="left" vertical="top" wrapText="1"/>
    </xf>
    <xf numFmtId="0" fontId="15" fillId="3" borderId="0" xfId="2" applyFont="1" applyFill="1" applyAlignment="1">
      <alignment horizontal="left" vertical="top" wrapText="1"/>
    </xf>
    <xf numFmtId="0" fontId="15" fillId="3" borderId="10" xfId="2" applyFont="1" applyFill="1" applyBorder="1" applyAlignment="1">
      <alignment horizontal="left" vertical="top" wrapText="1"/>
    </xf>
    <xf numFmtId="0" fontId="20" fillId="3" borderId="39" xfId="0" applyFont="1" applyFill="1" applyBorder="1" applyAlignment="1">
      <alignment horizontal="left" vertical="center" wrapText="1"/>
    </xf>
    <xf numFmtId="0" fontId="20" fillId="3" borderId="40" xfId="0" applyFont="1" applyFill="1" applyBorder="1" applyAlignment="1">
      <alignment horizontal="left" vertical="center" wrapText="1"/>
    </xf>
    <xf numFmtId="0" fontId="20" fillId="3" borderId="41" xfId="0" applyFont="1" applyFill="1" applyBorder="1" applyAlignment="1">
      <alignment horizontal="left" vertical="center" wrapText="1"/>
    </xf>
    <xf numFmtId="0" fontId="20" fillId="3" borderId="42" xfId="0" applyFont="1" applyFill="1" applyBorder="1" applyAlignment="1">
      <alignment horizontal="left" vertical="center" wrapText="1"/>
    </xf>
    <xf numFmtId="0" fontId="21" fillId="3" borderId="34" xfId="0" applyFont="1" applyFill="1" applyBorder="1" applyAlignment="1">
      <alignment horizontal="justify" vertical="center" wrapText="1"/>
    </xf>
    <xf numFmtId="0" fontId="21" fillId="3" borderId="35" xfId="0" applyFont="1" applyFill="1" applyBorder="1" applyAlignment="1">
      <alignment horizontal="justify" vertical="center" wrapText="1"/>
    </xf>
    <xf numFmtId="0" fontId="19" fillId="0" borderId="14" xfId="0" applyFont="1" applyBorder="1" applyAlignment="1">
      <alignment horizontal="left" vertical="center" wrapText="1"/>
    </xf>
    <xf numFmtId="0" fontId="15" fillId="0" borderId="14" xfId="2" applyFont="1" applyBorder="1" applyAlignment="1">
      <alignment horizontal="justify" vertical="center" wrapText="1"/>
    </xf>
    <xf numFmtId="0" fontId="1" fillId="3" borderId="59" xfId="0" applyFont="1" applyFill="1" applyBorder="1" applyAlignment="1">
      <alignment horizontal="center"/>
    </xf>
    <xf numFmtId="0" fontId="1" fillId="3" borderId="60" xfId="0" applyFont="1" applyFill="1" applyBorder="1" applyAlignment="1">
      <alignment horizontal="center"/>
    </xf>
    <xf numFmtId="0" fontId="1" fillId="3" borderId="15" xfId="0" applyFont="1" applyFill="1" applyBorder="1" applyAlignment="1">
      <alignment horizontal="center"/>
    </xf>
    <xf numFmtId="0" fontId="3" fillId="3" borderId="56" xfId="0" applyFont="1" applyFill="1" applyBorder="1" applyAlignment="1">
      <alignment horizontal="left"/>
    </xf>
    <xf numFmtId="0" fontId="3" fillId="3" borderId="57" xfId="0" applyFont="1" applyFill="1" applyBorder="1" applyAlignment="1">
      <alignment horizontal="left"/>
    </xf>
    <xf numFmtId="0" fontId="3" fillId="3" borderId="58" xfId="0" applyFont="1" applyFill="1" applyBorder="1" applyAlignment="1">
      <alignment horizontal="left"/>
    </xf>
    <xf numFmtId="0" fontId="19" fillId="0" borderId="14" xfId="3" applyFont="1" applyBorder="1" applyAlignment="1">
      <alignment horizontal="left" vertical="center" wrapText="1" readingOrder="1"/>
    </xf>
    <xf numFmtId="0" fontId="19" fillId="4" borderId="14" xfId="3" applyFont="1" applyFill="1" applyBorder="1" applyAlignment="1">
      <alignment horizontal="center" vertical="center" wrapText="1"/>
    </xf>
    <xf numFmtId="0" fontId="19" fillId="4" borderId="14" xfId="2" applyFont="1" applyFill="1" applyBorder="1" applyAlignment="1">
      <alignment horizontal="center" vertical="center"/>
    </xf>
    <xf numFmtId="0" fontId="3" fillId="3" borderId="5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14" xfId="0" applyFont="1" applyFill="1" applyBorder="1" applyAlignment="1">
      <alignment horizontal="left" vertical="center"/>
    </xf>
    <xf numFmtId="0" fontId="3" fillId="3" borderId="52" xfId="0" applyFont="1" applyFill="1" applyBorder="1" applyAlignment="1">
      <alignment horizontal="center" vertical="center"/>
    </xf>
    <xf numFmtId="0" fontId="3" fillId="3" borderId="0" xfId="0" applyFont="1" applyFill="1" applyAlignment="1">
      <alignment horizontal="center" vertical="center"/>
    </xf>
    <xf numFmtId="0" fontId="3" fillId="3" borderId="53" xfId="0" applyFont="1" applyFill="1" applyBorder="1" applyAlignment="1">
      <alignment horizontal="center" vertical="center"/>
    </xf>
    <xf numFmtId="0" fontId="3" fillId="3" borderId="56" xfId="0" applyFont="1" applyFill="1" applyBorder="1" applyAlignment="1">
      <alignment horizontal="left" vertical="center"/>
    </xf>
    <xf numFmtId="0" fontId="3" fillId="3" borderId="57" xfId="0" applyFont="1" applyFill="1" applyBorder="1" applyAlignment="1">
      <alignment horizontal="left" vertical="center"/>
    </xf>
    <xf numFmtId="0" fontId="3" fillId="3" borderId="58" xfId="0" applyFont="1" applyFill="1" applyBorder="1" applyAlignment="1">
      <alignment horizontal="left" vertical="center"/>
    </xf>
    <xf numFmtId="0" fontId="16" fillId="4" borderId="14" xfId="2" applyFont="1" applyFill="1" applyBorder="1" applyAlignment="1">
      <alignment horizontal="center" vertical="center" wrapText="1"/>
    </xf>
    <xf numFmtId="0" fontId="15" fillId="0" borderId="14" xfId="2" quotePrefix="1" applyFont="1" applyBorder="1" applyAlignment="1">
      <alignment horizontal="justify" vertical="center" wrapText="1"/>
    </xf>
    <xf numFmtId="0" fontId="17" fillId="3" borderId="14" xfId="2" quotePrefix="1" applyFont="1" applyFill="1" applyBorder="1" applyAlignment="1">
      <alignment horizontal="left" vertical="top" wrapText="1"/>
    </xf>
    <xf numFmtId="0" fontId="15" fillId="3" borderId="14" xfId="2" quotePrefix="1" applyFont="1" applyFill="1" applyBorder="1" applyAlignment="1">
      <alignment horizontal="justify" vertical="center" wrapText="1"/>
    </xf>
    <xf numFmtId="0" fontId="15" fillId="0" borderId="50" xfId="2" quotePrefix="1" applyFont="1" applyBorder="1" applyAlignment="1">
      <alignment horizontal="left" vertical="top" wrapText="1"/>
    </xf>
    <xf numFmtId="0" fontId="15" fillId="0" borderId="20" xfId="2" quotePrefix="1" applyFont="1" applyBorder="1" applyAlignment="1">
      <alignment horizontal="left" vertical="top" wrapText="1"/>
    </xf>
    <xf numFmtId="0" fontId="15" fillId="0" borderId="51" xfId="2" quotePrefix="1" applyFont="1" applyBorder="1" applyAlignment="1">
      <alignment horizontal="left" vertical="top" wrapText="1"/>
    </xf>
    <xf numFmtId="0" fontId="15" fillId="3" borderId="52" xfId="2" applyFont="1" applyFill="1" applyBorder="1" applyAlignment="1">
      <alignment horizontal="center"/>
    </xf>
    <xf numFmtId="0" fontId="15" fillId="3" borderId="0" xfId="2" applyFont="1" applyFill="1" applyAlignment="1">
      <alignment horizontal="center"/>
    </xf>
    <xf numFmtId="0" fontId="15" fillId="3" borderId="53" xfId="2" applyFont="1" applyFill="1" applyBorder="1" applyAlignment="1">
      <alignment horizontal="center"/>
    </xf>
    <xf numFmtId="0" fontId="15" fillId="3" borderId="54" xfId="2" applyFont="1" applyFill="1" applyBorder="1" applyAlignment="1">
      <alignment horizontal="center"/>
    </xf>
    <xf numFmtId="0" fontId="15" fillId="3" borderId="37" xfId="2" applyFont="1" applyFill="1" applyBorder="1" applyAlignment="1">
      <alignment horizontal="center"/>
    </xf>
    <xf numFmtId="0" fontId="15" fillId="3" borderId="55" xfId="2" applyFont="1" applyFill="1" applyBorder="1" applyAlignment="1">
      <alignment horizontal="center"/>
    </xf>
    <xf numFmtId="0" fontId="15" fillId="3" borderId="52" xfId="2" applyFont="1" applyFill="1" applyBorder="1" applyAlignment="1">
      <alignment horizontal="left" vertical="center" wrapText="1"/>
    </xf>
    <xf numFmtId="0" fontId="15" fillId="3" borderId="0" xfId="2" applyFont="1" applyFill="1" applyAlignment="1">
      <alignment horizontal="left" vertical="center" wrapText="1"/>
    </xf>
    <xf numFmtId="0" fontId="15" fillId="3" borderId="53" xfId="2" applyFont="1" applyFill="1" applyBorder="1" applyAlignment="1">
      <alignment horizontal="left" vertical="center" wrapText="1"/>
    </xf>
    <xf numFmtId="9" fontId="5" fillId="0" borderId="14" xfId="0" applyNumberFormat="1" applyFont="1" applyBorder="1" applyAlignment="1" applyProtection="1">
      <alignment horizontal="center" vertical="center" wrapText="1"/>
      <protection hidden="1"/>
    </xf>
    <xf numFmtId="0" fontId="25" fillId="0" borderId="14"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xf>
    <xf numFmtId="0" fontId="25" fillId="0" borderId="14" xfId="0" applyFont="1" applyBorder="1" applyAlignment="1" applyProtection="1">
      <alignment horizontal="center" vertical="center" wrapText="1"/>
      <protection hidden="1"/>
    </xf>
    <xf numFmtId="9" fontId="5" fillId="0" borderId="14" xfId="0" applyNumberFormat="1" applyFont="1" applyBorder="1" applyAlignment="1" applyProtection="1">
      <alignment horizontal="center" vertical="center" wrapText="1"/>
      <protection locked="0"/>
    </xf>
    <xf numFmtId="0" fontId="5" fillId="0" borderId="14"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25" fillId="3" borderId="14" xfId="0" applyFont="1" applyFill="1" applyBorder="1" applyAlignment="1">
      <alignment horizontal="left" vertical="center"/>
    </xf>
    <xf numFmtId="0" fontId="26" fillId="6" borderId="46" xfId="0" applyFont="1" applyFill="1" applyBorder="1" applyAlignment="1">
      <alignment horizontal="center" vertical="center"/>
    </xf>
    <xf numFmtId="0" fontId="26" fillId="6" borderId="47" xfId="0" applyFont="1" applyFill="1" applyBorder="1" applyAlignment="1">
      <alignment horizontal="center" vertical="center"/>
    </xf>
    <xf numFmtId="0" fontId="26" fillId="6" borderId="48" xfId="0" applyFont="1" applyFill="1" applyBorder="1" applyAlignment="1">
      <alignment horizontal="center" vertical="center" wrapText="1"/>
    </xf>
    <xf numFmtId="0" fontId="26" fillId="6" borderId="61" xfId="0" applyFont="1" applyFill="1" applyBorder="1" applyAlignment="1">
      <alignment horizontal="center" vertical="center" wrapText="1"/>
    </xf>
    <xf numFmtId="0" fontId="26" fillId="6" borderId="49" xfId="0" applyFont="1" applyFill="1" applyBorder="1" applyAlignment="1">
      <alignment horizontal="center" vertical="center" wrapText="1"/>
    </xf>
    <xf numFmtId="0" fontId="26" fillId="6" borderId="6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5" fillId="5" borderId="43" xfId="0" applyFont="1" applyFill="1" applyBorder="1" applyAlignment="1">
      <alignment horizontal="left" vertical="center"/>
    </xf>
    <xf numFmtId="0" fontId="15" fillId="0" borderId="44" xfId="0" applyFont="1" applyBorder="1" applyAlignment="1"/>
    <xf numFmtId="0" fontId="15" fillId="0" borderId="45" xfId="0" applyFont="1" applyBorder="1" applyAlignment="1"/>
    <xf numFmtId="0" fontId="26" fillId="7" borderId="49" xfId="0" applyFont="1" applyFill="1" applyBorder="1" applyAlignment="1">
      <alignment horizontal="center" vertical="center" wrapText="1"/>
    </xf>
    <xf numFmtId="0" fontId="26" fillId="7" borderId="6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9" borderId="46" xfId="0" applyFont="1" applyFill="1" applyBorder="1" applyAlignment="1">
      <alignment horizontal="center" vertical="center"/>
    </xf>
    <xf numFmtId="0" fontId="26" fillId="9" borderId="47" xfId="0" applyFont="1" applyFill="1" applyBorder="1" applyAlignment="1">
      <alignment horizontal="center" vertical="center"/>
    </xf>
    <xf numFmtId="0" fontId="26" fillId="9" borderId="48" xfId="0" applyFont="1" applyFill="1" applyBorder="1" applyAlignment="1">
      <alignment horizontal="center" vertical="center" wrapText="1"/>
    </xf>
    <xf numFmtId="0" fontId="26" fillId="9" borderId="61" xfId="0" applyFont="1" applyFill="1" applyBorder="1" applyAlignment="1">
      <alignment horizontal="center" vertical="center" wrapText="1"/>
    </xf>
    <xf numFmtId="0" fontId="26" fillId="9" borderId="49" xfId="0" applyFont="1" applyFill="1" applyBorder="1" applyAlignment="1">
      <alignment horizontal="center" vertical="center" wrapText="1"/>
    </xf>
    <xf numFmtId="0" fontId="26" fillId="9" borderId="62" xfId="0" applyFont="1" applyFill="1" applyBorder="1" applyAlignment="1">
      <alignment horizontal="center" vertical="center" wrapText="1"/>
    </xf>
    <xf numFmtId="0" fontId="26" fillId="8" borderId="46" xfId="0" applyFont="1" applyFill="1" applyBorder="1" applyAlignment="1">
      <alignment horizontal="center" vertical="center"/>
    </xf>
    <xf numFmtId="0" fontId="26" fillId="8" borderId="47" xfId="0" applyFont="1" applyFill="1" applyBorder="1" applyAlignment="1">
      <alignment horizontal="center" vertical="center"/>
    </xf>
    <xf numFmtId="0" fontId="26" fillId="8" borderId="48" xfId="0" applyFont="1" applyFill="1" applyBorder="1" applyAlignment="1">
      <alignment horizontal="center" vertical="center" wrapText="1"/>
    </xf>
    <xf numFmtId="0" fontId="26" fillId="8" borderId="61" xfId="0" applyFont="1" applyFill="1" applyBorder="1" applyAlignment="1">
      <alignment horizontal="center" vertical="center" wrapText="1"/>
    </xf>
    <xf numFmtId="0" fontId="26" fillId="8" borderId="49" xfId="0" applyFont="1" applyFill="1" applyBorder="1" applyAlignment="1">
      <alignment horizontal="center" vertical="center" wrapText="1"/>
    </xf>
    <xf numFmtId="0" fontId="26" fillId="8" borderId="62"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5" xfId="0" applyFont="1" applyFill="1" applyBorder="1" applyAlignment="1">
      <alignment horizontal="center" vertical="center"/>
    </xf>
    <xf numFmtId="0" fontId="26" fillId="7" borderId="46" xfId="0" applyFont="1" applyFill="1" applyBorder="1" applyAlignment="1">
      <alignment horizontal="center" vertical="center"/>
    </xf>
    <xf numFmtId="0" fontId="26" fillId="7" borderId="47" xfId="0" applyFont="1" applyFill="1" applyBorder="1" applyAlignment="1">
      <alignment horizontal="center" vertical="center"/>
    </xf>
    <xf numFmtId="0" fontId="26" fillId="7" borderId="48" xfId="0" applyFont="1" applyFill="1" applyBorder="1" applyAlignment="1">
      <alignment horizontal="center" vertical="center" wrapText="1"/>
    </xf>
    <xf numFmtId="0" fontId="26" fillId="7" borderId="61" xfId="0" applyFont="1" applyFill="1" applyBorder="1" applyAlignment="1">
      <alignment horizontal="center" vertical="center" wrapText="1"/>
    </xf>
    <xf numFmtId="0" fontId="25" fillId="2" borderId="2" xfId="0" applyFont="1" applyFill="1" applyBorder="1" applyAlignment="1">
      <alignment horizontal="center" vertical="center" textRotation="90" wrapText="1"/>
    </xf>
    <xf numFmtId="0" fontId="25" fillId="2" borderId="6" xfId="0" applyFont="1" applyFill="1" applyBorder="1" applyAlignment="1">
      <alignment horizontal="center" vertical="center" textRotation="90" wrapText="1"/>
    </xf>
    <xf numFmtId="0" fontId="25" fillId="0" borderId="64" xfId="0" applyFont="1" applyBorder="1" applyAlignment="1" applyProtection="1">
      <alignment horizontal="center" vertical="center" wrapText="1"/>
      <protection hidden="1"/>
    </xf>
    <xf numFmtId="0" fontId="25" fillId="2" borderId="7"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wrapText="1"/>
    </xf>
    <xf numFmtId="0" fontId="25" fillId="3" borderId="14"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0" xfId="0" applyFont="1" applyFill="1" applyAlignment="1">
      <alignment horizontal="center" vertical="center"/>
    </xf>
    <xf numFmtId="0" fontId="5" fillId="5" borderId="43" xfId="0" applyFont="1" applyFill="1" applyBorder="1" applyAlignment="1">
      <alignment horizontal="left" vertical="center" wrapText="1"/>
    </xf>
    <xf numFmtId="0" fontId="15" fillId="0" borderId="44" xfId="0" applyFont="1" applyBorder="1" applyAlignment="1">
      <alignment vertical="center"/>
    </xf>
    <xf numFmtId="0" fontId="15" fillId="0" borderId="45" xfId="0" applyFont="1" applyBorder="1" applyAlignment="1">
      <alignment vertical="center"/>
    </xf>
    <xf numFmtId="0" fontId="11" fillId="3" borderId="0" xfId="0" applyFont="1" applyFill="1" applyAlignment="1">
      <alignment horizontal="justify" vertical="center" wrapText="1"/>
    </xf>
  </cellXfs>
  <cellStyles count="6">
    <cellStyle name="Hyperlink" xfId="5"/>
    <cellStyle name="Normal" xfId="0" builtinId="0"/>
    <cellStyle name="Normal - Style1 2" xfId="2"/>
    <cellStyle name="Normal 2" xfId="4"/>
    <cellStyle name="Normal 2 2" xfId="3"/>
    <cellStyle name="Porcentaje" xfId="1" builtinId="5"/>
  </cellStyles>
  <dxfs count="28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57150</xdr:rowOff>
    </xdr:from>
    <xdr:to>
      <xdr:col>1</xdr:col>
      <xdr:colOff>857250</xdr:colOff>
      <xdr:row>3</xdr:row>
      <xdr:rowOff>171450</xdr:rowOff>
    </xdr:to>
    <xdr:pic>
      <xdr:nvPicPr>
        <xdr:cNvPr id="2" name="Imagen 1">
          <a:extLst>
            <a:ext uri="{FF2B5EF4-FFF2-40B4-BE49-F238E27FC236}">
              <a16:creationId xmlns:a16="http://schemas.microsoft.com/office/drawing/2014/main" xmlns="" id="{BF19D7F6-1094-4B47-9388-FE644B2A81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7150"/>
          <a:ext cx="666750" cy="742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805295</xdr:colOff>
      <xdr:row>3</xdr:row>
      <xdr:rowOff>140277</xdr:rowOff>
    </xdr:to>
    <xdr:pic>
      <xdr:nvPicPr>
        <xdr:cNvPr id="4" name="Imagen 3">
          <a:extLst>
            <a:ext uri="{FF2B5EF4-FFF2-40B4-BE49-F238E27FC236}">
              <a16:creationId xmlns:a16="http://schemas.microsoft.com/office/drawing/2014/main" xmlns="" id="{E8093730-BD28-4EF5-BD58-F9A8ABBD57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47625"/>
          <a:ext cx="633845" cy="7213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152399</xdr:colOff>
      <xdr:row>0</xdr:row>
      <xdr:rowOff>38099</xdr:rowOff>
    </xdr:from>
    <xdr:to>
      <xdr:col>1</xdr:col>
      <xdr:colOff>866774</xdr:colOff>
      <xdr:row>3</xdr:row>
      <xdr:rowOff>171450</xdr:rowOff>
    </xdr:to>
    <xdr:pic>
      <xdr:nvPicPr>
        <xdr:cNvPr id="2" name="Imagen 1">
          <a:extLst>
            <a:ext uri="{FF2B5EF4-FFF2-40B4-BE49-F238E27FC236}">
              <a16:creationId xmlns:a16="http://schemas.microsoft.com/office/drawing/2014/main" xmlns="" id="{5652B53E-3ED5-4149-BF04-A364010689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9" y="38099"/>
          <a:ext cx="714375" cy="762001"/>
        </a:xfrm>
        <a:prstGeom prst="rect">
          <a:avLst/>
        </a:prstGeom>
        <a:noFill/>
        <a:ln>
          <a:noFill/>
        </a:ln>
      </xdr:spPr>
    </xdr:pic>
    <xdr:clientData/>
  </xdr:twoCellAnchor>
  <xdr:twoCellAnchor editAs="oneCell">
    <xdr:from>
      <xdr:col>2</xdr:col>
      <xdr:colOff>98365</xdr:colOff>
      <xdr:row>7</xdr:row>
      <xdr:rowOff>57150</xdr:rowOff>
    </xdr:from>
    <xdr:to>
      <xdr:col>7</xdr:col>
      <xdr:colOff>1214527</xdr:colOff>
      <xdr:row>21</xdr:row>
      <xdr:rowOff>180975</xdr:rowOff>
    </xdr:to>
    <xdr:pic>
      <xdr:nvPicPr>
        <xdr:cNvPr id="3" name="Imagen 2">
          <a:extLst>
            <a:ext uri="{FF2B5EF4-FFF2-40B4-BE49-F238E27FC236}">
              <a16:creationId xmlns:a16="http://schemas.microsoft.com/office/drawing/2014/main" xmlns="" id="{8CA436C1-B029-4811-9B10-2DE7B6C457D7}"/>
            </a:ext>
          </a:extLst>
        </xdr:cNvPr>
        <xdr:cNvPicPr>
          <a:picLocks noChangeAspect="1"/>
        </xdr:cNvPicPr>
      </xdr:nvPicPr>
      <xdr:blipFill>
        <a:blip xmlns:r="http://schemas.openxmlformats.org/officeDocument/2006/relationships" r:embed="rId2"/>
        <a:stretch>
          <a:fillRect/>
        </a:stretch>
      </xdr:blipFill>
      <xdr:spPr>
        <a:xfrm>
          <a:off x="1317565" y="1543050"/>
          <a:ext cx="8021787" cy="3552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0</xdr:row>
      <xdr:rowOff>66674</xdr:rowOff>
    </xdr:from>
    <xdr:to>
      <xdr:col>1</xdr:col>
      <xdr:colOff>866774</xdr:colOff>
      <xdr:row>3</xdr:row>
      <xdr:rowOff>142875</xdr:rowOff>
    </xdr:to>
    <xdr:pic>
      <xdr:nvPicPr>
        <xdr:cNvPr id="5" name="Imagen 4">
          <a:extLst>
            <a:ext uri="{FF2B5EF4-FFF2-40B4-BE49-F238E27FC236}">
              <a16:creationId xmlns:a16="http://schemas.microsoft.com/office/drawing/2014/main" xmlns="" id="{41C472EE-19EE-434F-8B2F-84FCA3A3F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49" y="66674"/>
          <a:ext cx="714375" cy="704851"/>
        </a:xfrm>
        <a:prstGeom prst="rect">
          <a:avLst/>
        </a:prstGeom>
        <a:noFill/>
        <a:ln>
          <a:noFill/>
        </a:ln>
      </xdr:spPr>
    </xdr:pic>
    <xdr:clientData/>
  </xdr:twoCellAnchor>
  <xdr:twoCellAnchor editAs="oneCell">
    <xdr:from>
      <xdr:col>1</xdr:col>
      <xdr:colOff>752475</xdr:colOff>
      <xdr:row>6</xdr:row>
      <xdr:rowOff>142875</xdr:rowOff>
    </xdr:from>
    <xdr:to>
      <xdr:col>9</xdr:col>
      <xdr:colOff>58452</xdr:colOff>
      <xdr:row>15</xdr:row>
      <xdr:rowOff>0</xdr:rowOff>
    </xdr:to>
    <xdr:pic>
      <xdr:nvPicPr>
        <xdr:cNvPr id="6" name="Imagen 5">
          <a:extLst>
            <a:ext uri="{FF2B5EF4-FFF2-40B4-BE49-F238E27FC236}">
              <a16:creationId xmlns:a16="http://schemas.microsoft.com/office/drawing/2014/main" xmlns="" id="{FC144EBB-7FE1-468E-91DB-5529F9013EE2}"/>
            </a:ext>
          </a:extLst>
        </xdr:cNvPr>
        <xdr:cNvPicPr>
          <a:picLocks noChangeAspect="1"/>
        </xdr:cNvPicPr>
      </xdr:nvPicPr>
      <xdr:blipFill>
        <a:blip xmlns:r="http://schemas.openxmlformats.org/officeDocument/2006/relationships" r:embed="rId2"/>
        <a:stretch>
          <a:fillRect/>
        </a:stretch>
      </xdr:blipFill>
      <xdr:spPr>
        <a:xfrm>
          <a:off x="1000125" y="1428750"/>
          <a:ext cx="9326277" cy="30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171449</xdr:colOff>
      <xdr:row>0</xdr:row>
      <xdr:rowOff>38101</xdr:rowOff>
    </xdr:from>
    <xdr:to>
      <xdr:col>1</xdr:col>
      <xdr:colOff>828674</xdr:colOff>
      <xdr:row>3</xdr:row>
      <xdr:rowOff>171451</xdr:rowOff>
    </xdr:to>
    <xdr:pic>
      <xdr:nvPicPr>
        <xdr:cNvPr id="4" name="Imagen 3">
          <a:extLst>
            <a:ext uri="{FF2B5EF4-FFF2-40B4-BE49-F238E27FC236}">
              <a16:creationId xmlns:a16="http://schemas.microsoft.com/office/drawing/2014/main" xmlns="" id="{69D6379D-200B-419B-985F-F63A41B8DD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099" y="38101"/>
          <a:ext cx="657225" cy="762000"/>
        </a:xfrm>
        <a:prstGeom prst="rect">
          <a:avLst/>
        </a:prstGeom>
        <a:noFill/>
        <a:ln>
          <a:noFill/>
        </a:ln>
      </xdr:spPr>
    </xdr:pic>
    <xdr:clientData/>
  </xdr:twoCellAnchor>
  <xdr:twoCellAnchor editAs="oneCell">
    <xdr:from>
      <xdr:col>2</xdr:col>
      <xdr:colOff>650874</xdr:colOff>
      <xdr:row>5</xdr:row>
      <xdr:rowOff>192615</xdr:rowOff>
    </xdr:from>
    <xdr:to>
      <xdr:col>7</xdr:col>
      <xdr:colOff>523875</xdr:colOff>
      <xdr:row>38</xdr:row>
      <xdr:rowOff>61308</xdr:rowOff>
    </xdr:to>
    <xdr:pic>
      <xdr:nvPicPr>
        <xdr:cNvPr id="5" name="Imagen 4">
          <a:extLst>
            <a:ext uri="{FF2B5EF4-FFF2-40B4-BE49-F238E27FC236}">
              <a16:creationId xmlns:a16="http://schemas.microsoft.com/office/drawing/2014/main" xmlns="" id="{5828C471-C5E1-49D9-BC3C-CA571D46BC88}"/>
            </a:ext>
          </a:extLst>
        </xdr:cNvPr>
        <xdr:cNvPicPr>
          <a:picLocks noChangeAspect="1"/>
        </xdr:cNvPicPr>
      </xdr:nvPicPr>
      <xdr:blipFill>
        <a:blip xmlns:r="http://schemas.openxmlformats.org/officeDocument/2006/relationships" r:embed="rId2"/>
        <a:stretch>
          <a:fillRect/>
        </a:stretch>
      </xdr:blipFill>
      <xdr:spPr>
        <a:xfrm>
          <a:off x="1870074" y="1240365"/>
          <a:ext cx="6931026" cy="70886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438150</xdr:colOff>
      <xdr:row>8</xdr:row>
      <xdr:rowOff>114300</xdr:rowOff>
    </xdr:from>
    <xdr:to>
      <xdr:col>9</xdr:col>
      <xdr:colOff>409575</xdr:colOff>
      <xdr:row>34</xdr:row>
      <xdr:rowOff>170</xdr:rowOff>
    </xdr:to>
    <xdr:pic>
      <xdr:nvPicPr>
        <xdr:cNvPr id="3" name="Imagen 2">
          <a:extLst>
            <a:ext uri="{FF2B5EF4-FFF2-40B4-BE49-F238E27FC236}">
              <a16:creationId xmlns:a16="http://schemas.microsoft.com/office/drawing/2014/main" xmlns="" id="{132AD9F7-3402-4353-BC81-3455B90EC909}"/>
            </a:ext>
          </a:extLst>
        </xdr:cNvPr>
        <xdr:cNvPicPr>
          <a:picLocks noChangeAspect="1"/>
        </xdr:cNvPicPr>
      </xdr:nvPicPr>
      <xdr:blipFill>
        <a:blip xmlns:r="http://schemas.openxmlformats.org/officeDocument/2006/relationships" r:embed="rId1"/>
        <a:stretch>
          <a:fillRect/>
        </a:stretch>
      </xdr:blipFill>
      <xdr:spPr>
        <a:xfrm>
          <a:off x="685800" y="1733550"/>
          <a:ext cx="9991725" cy="4981745"/>
        </a:xfrm>
        <a:prstGeom prst="rect">
          <a:avLst/>
        </a:prstGeom>
      </xdr:spPr>
    </xdr:pic>
    <xdr:clientData/>
  </xdr:twoCellAnchor>
  <xdr:twoCellAnchor editAs="oneCell">
    <xdr:from>
      <xdr:col>1</xdr:col>
      <xdr:colOff>152399</xdr:colOff>
      <xdr:row>0</xdr:row>
      <xdr:rowOff>38099</xdr:rowOff>
    </xdr:from>
    <xdr:to>
      <xdr:col>1</xdr:col>
      <xdr:colOff>847725</xdr:colOff>
      <xdr:row>3</xdr:row>
      <xdr:rowOff>171450</xdr:rowOff>
    </xdr:to>
    <xdr:pic>
      <xdr:nvPicPr>
        <xdr:cNvPr id="5" name="Imagen 4">
          <a:extLst>
            <a:ext uri="{FF2B5EF4-FFF2-40B4-BE49-F238E27FC236}">
              <a16:creationId xmlns:a16="http://schemas.microsoft.com/office/drawing/2014/main" xmlns="" id="{45799FF5-163D-40F5-A9AA-A244884BE7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49" y="38099"/>
          <a:ext cx="695326" cy="76200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8" zoomScale="110" zoomScaleNormal="110" workbookViewId="0">
      <selection activeCell="C16" sqref="C16:D16"/>
    </sheetView>
  </sheetViews>
  <sheetFormatPr baseColWidth="10" defaultColWidth="11.42578125" defaultRowHeight="15" x14ac:dyDescent="0.25"/>
  <cols>
    <col min="1" max="1" width="2.85546875" style="1" customWidth="1"/>
    <col min="2" max="3" width="24.7109375" style="1" customWidth="1"/>
    <col min="4" max="4" width="16" style="1" customWidth="1"/>
    <col min="5" max="5" width="24.7109375" style="1" customWidth="1"/>
    <col min="6" max="6" width="27.7109375" style="1" customWidth="1"/>
    <col min="7" max="8" width="24.7109375" style="1" customWidth="1"/>
    <col min="9" max="16384" width="11.42578125" style="1"/>
  </cols>
  <sheetData>
    <row r="1" spans="2:8" ht="15.75" thickBot="1" x14ac:dyDescent="0.3"/>
    <row r="2" spans="2:8" ht="18" x14ac:dyDescent="0.25">
      <c r="B2" s="83" t="s">
        <v>0</v>
      </c>
      <c r="C2" s="84"/>
      <c r="D2" s="84"/>
      <c r="E2" s="84"/>
      <c r="F2" s="84"/>
      <c r="G2" s="84"/>
      <c r="H2" s="85"/>
    </row>
    <row r="3" spans="2:8" x14ac:dyDescent="0.25">
      <c r="B3" s="2"/>
      <c r="C3" s="3"/>
      <c r="D3" s="3"/>
      <c r="E3" s="3"/>
      <c r="F3" s="3"/>
      <c r="G3" s="3"/>
      <c r="H3" s="4"/>
    </row>
    <row r="4" spans="2:8" ht="63" customHeight="1" x14ac:dyDescent="0.25">
      <c r="B4" s="86" t="s">
        <v>1</v>
      </c>
      <c r="C4" s="87"/>
      <c r="D4" s="87"/>
      <c r="E4" s="87"/>
      <c r="F4" s="87"/>
      <c r="G4" s="87"/>
      <c r="H4" s="88"/>
    </row>
    <row r="5" spans="2:8" ht="63" customHeight="1" x14ac:dyDescent="0.25">
      <c r="B5" s="89"/>
      <c r="C5" s="90"/>
      <c r="D5" s="90"/>
      <c r="E5" s="90"/>
      <c r="F5" s="90"/>
      <c r="G5" s="90"/>
      <c r="H5" s="91"/>
    </row>
    <row r="6" spans="2:8" ht="16.5" x14ac:dyDescent="0.25">
      <c r="B6" s="92" t="s">
        <v>2</v>
      </c>
      <c r="C6" s="93"/>
      <c r="D6" s="93"/>
      <c r="E6" s="93"/>
      <c r="F6" s="93"/>
      <c r="G6" s="93"/>
      <c r="H6" s="94"/>
    </row>
    <row r="7" spans="2:8" ht="95.25" customHeight="1" x14ac:dyDescent="0.25">
      <c r="B7" s="102" t="s">
        <v>3</v>
      </c>
      <c r="C7" s="103"/>
      <c r="D7" s="103"/>
      <c r="E7" s="103"/>
      <c r="F7" s="103"/>
      <c r="G7" s="103"/>
      <c r="H7" s="104"/>
    </row>
    <row r="8" spans="2:8" ht="16.5" x14ac:dyDescent="0.25">
      <c r="B8" s="19"/>
      <c r="C8" s="20"/>
      <c r="D8" s="20"/>
      <c r="E8" s="20"/>
      <c r="F8" s="20"/>
      <c r="G8" s="20"/>
      <c r="H8" s="21"/>
    </row>
    <row r="9" spans="2:8" ht="16.5" customHeight="1" x14ac:dyDescent="0.25">
      <c r="B9" s="95" t="s">
        <v>4</v>
      </c>
      <c r="C9" s="96"/>
      <c r="D9" s="96"/>
      <c r="E9" s="96"/>
      <c r="F9" s="96"/>
      <c r="G9" s="96"/>
      <c r="H9" s="97"/>
    </row>
    <row r="10" spans="2:8" ht="44.25" customHeight="1" x14ac:dyDescent="0.25">
      <c r="B10" s="95"/>
      <c r="C10" s="96"/>
      <c r="D10" s="96"/>
      <c r="E10" s="96"/>
      <c r="F10" s="96"/>
      <c r="G10" s="96"/>
      <c r="H10" s="97"/>
    </row>
    <row r="11" spans="2:8" ht="15.75" thickBot="1" x14ac:dyDescent="0.3">
      <c r="B11" s="8"/>
      <c r="C11" s="11"/>
      <c r="D11" s="16"/>
      <c r="E11" s="17"/>
      <c r="F11" s="17"/>
      <c r="G11" s="18"/>
      <c r="H11" s="12"/>
    </row>
    <row r="12" spans="2:8" ht="15.75" thickTop="1" x14ac:dyDescent="0.25">
      <c r="B12" s="8"/>
      <c r="C12" s="98" t="s">
        <v>5</v>
      </c>
      <c r="D12" s="99"/>
      <c r="E12" s="100" t="s">
        <v>6</v>
      </c>
      <c r="F12" s="101"/>
      <c r="G12" s="11"/>
      <c r="H12" s="12"/>
    </row>
    <row r="13" spans="2:8" ht="35.25" customHeight="1" x14ac:dyDescent="0.25">
      <c r="B13" s="8"/>
      <c r="C13" s="105" t="s">
        <v>7</v>
      </c>
      <c r="D13" s="106"/>
      <c r="E13" s="107" t="s">
        <v>8</v>
      </c>
      <c r="F13" s="108"/>
      <c r="G13" s="11"/>
      <c r="H13" s="12"/>
    </row>
    <row r="14" spans="2:8" ht="17.25" customHeight="1" x14ac:dyDescent="0.25">
      <c r="B14" s="8"/>
      <c r="C14" s="105" t="s">
        <v>9</v>
      </c>
      <c r="D14" s="106"/>
      <c r="E14" s="107" t="s">
        <v>10</v>
      </c>
      <c r="F14" s="108"/>
      <c r="G14" s="11"/>
      <c r="H14" s="12"/>
    </row>
    <row r="15" spans="2:8" ht="19.5" customHeight="1" x14ac:dyDescent="0.25">
      <c r="B15" s="8"/>
      <c r="C15" s="105" t="s">
        <v>11</v>
      </c>
      <c r="D15" s="106"/>
      <c r="E15" s="107" t="s">
        <v>12</v>
      </c>
      <c r="F15" s="108"/>
      <c r="G15" s="11"/>
      <c r="H15" s="12"/>
    </row>
    <row r="16" spans="2:8" ht="69.75" customHeight="1" x14ac:dyDescent="0.25">
      <c r="B16" s="8"/>
      <c r="C16" s="105" t="s">
        <v>13</v>
      </c>
      <c r="D16" s="106"/>
      <c r="E16" s="107" t="s">
        <v>14</v>
      </c>
      <c r="F16" s="108"/>
      <c r="G16" s="11"/>
      <c r="H16" s="12"/>
    </row>
    <row r="17" spans="2:8" ht="34.5" customHeight="1" x14ac:dyDescent="0.25">
      <c r="B17" s="8"/>
      <c r="C17" s="109" t="s">
        <v>15</v>
      </c>
      <c r="D17" s="110"/>
      <c r="E17" s="111" t="s">
        <v>16</v>
      </c>
      <c r="F17" s="112"/>
      <c r="G17" s="11"/>
      <c r="H17" s="12"/>
    </row>
    <row r="18" spans="2:8" ht="27.75" customHeight="1" x14ac:dyDescent="0.25">
      <c r="B18" s="8"/>
      <c r="C18" s="109" t="s">
        <v>17</v>
      </c>
      <c r="D18" s="110"/>
      <c r="E18" s="111" t="s">
        <v>18</v>
      </c>
      <c r="F18" s="112"/>
      <c r="G18" s="11"/>
      <c r="H18" s="12"/>
    </row>
    <row r="19" spans="2:8" ht="28.5" customHeight="1" x14ac:dyDescent="0.25">
      <c r="B19" s="8"/>
      <c r="C19" s="109" t="s">
        <v>19</v>
      </c>
      <c r="D19" s="110"/>
      <c r="E19" s="111" t="s">
        <v>20</v>
      </c>
      <c r="F19" s="112"/>
      <c r="G19" s="11"/>
      <c r="H19" s="12"/>
    </row>
    <row r="20" spans="2:8" ht="72.75" customHeight="1" x14ac:dyDescent="0.25">
      <c r="B20" s="8"/>
      <c r="C20" s="109" t="s">
        <v>21</v>
      </c>
      <c r="D20" s="110"/>
      <c r="E20" s="111" t="s">
        <v>22</v>
      </c>
      <c r="F20" s="112"/>
      <c r="G20" s="11"/>
      <c r="H20" s="12"/>
    </row>
    <row r="21" spans="2:8" ht="64.5" customHeight="1" x14ac:dyDescent="0.25">
      <c r="B21" s="8"/>
      <c r="C21" s="109" t="s">
        <v>23</v>
      </c>
      <c r="D21" s="110"/>
      <c r="E21" s="111" t="s">
        <v>24</v>
      </c>
      <c r="F21" s="112"/>
      <c r="G21" s="11"/>
      <c r="H21" s="12"/>
    </row>
    <row r="22" spans="2:8" ht="71.25" customHeight="1" x14ac:dyDescent="0.25">
      <c r="B22" s="8"/>
      <c r="C22" s="109" t="s">
        <v>25</v>
      </c>
      <c r="D22" s="110"/>
      <c r="E22" s="111" t="s">
        <v>26</v>
      </c>
      <c r="F22" s="112"/>
      <c r="G22" s="11"/>
      <c r="H22" s="12"/>
    </row>
    <row r="23" spans="2:8" ht="55.5" customHeight="1" x14ac:dyDescent="0.25">
      <c r="B23" s="8"/>
      <c r="C23" s="116" t="s">
        <v>27</v>
      </c>
      <c r="D23" s="117"/>
      <c r="E23" s="111" t="s">
        <v>28</v>
      </c>
      <c r="F23" s="112"/>
      <c r="G23" s="11"/>
      <c r="H23" s="12"/>
    </row>
    <row r="24" spans="2:8" ht="42" customHeight="1" x14ac:dyDescent="0.25">
      <c r="B24" s="8"/>
      <c r="C24" s="116" t="s">
        <v>29</v>
      </c>
      <c r="D24" s="117"/>
      <c r="E24" s="111" t="s">
        <v>30</v>
      </c>
      <c r="F24" s="112"/>
      <c r="G24" s="11"/>
      <c r="H24" s="12"/>
    </row>
    <row r="25" spans="2:8" ht="59.25" customHeight="1" x14ac:dyDescent="0.25">
      <c r="B25" s="8"/>
      <c r="C25" s="116" t="s">
        <v>31</v>
      </c>
      <c r="D25" s="117"/>
      <c r="E25" s="111" t="s">
        <v>32</v>
      </c>
      <c r="F25" s="112"/>
      <c r="G25" s="11"/>
      <c r="H25" s="12"/>
    </row>
    <row r="26" spans="2:8" ht="23.25" customHeight="1" x14ac:dyDescent="0.25">
      <c r="B26" s="8"/>
      <c r="C26" s="116" t="s">
        <v>33</v>
      </c>
      <c r="D26" s="117"/>
      <c r="E26" s="111" t="s">
        <v>34</v>
      </c>
      <c r="F26" s="112"/>
      <c r="G26" s="11"/>
      <c r="H26" s="12"/>
    </row>
    <row r="27" spans="2:8" ht="30.75" customHeight="1" x14ac:dyDescent="0.25">
      <c r="B27" s="8"/>
      <c r="C27" s="116" t="s">
        <v>35</v>
      </c>
      <c r="D27" s="117"/>
      <c r="E27" s="111" t="s">
        <v>36</v>
      </c>
      <c r="F27" s="112"/>
      <c r="G27" s="11"/>
      <c r="H27" s="12"/>
    </row>
    <row r="28" spans="2:8" ht="35.25" customHeight="1" x14ac:dyDescent="0.25">
      <c r="B28" s="8"/>
      <c r="C28" s="116" t="s">
        <v>37</v>
      </c>
      <c r="D28" s="117"/>
      <c r="E28" s="111" t="s">
        <v>38</v>
      </c>
      <c r="F28" s="112"/>
      <c r="G28" s="11"/>
      <c r="H28" s="12"/>
    </row>
    <row r="29" spans="2:8" ht="33" customHeight="1" x14ac:dyDescent="0.25">
      <c r="B29" s="8"/>
      <c r="C29" s="116" t="s">
        <v>37</v>
      </c>
      <c r="D29" s="117"/>
      <c r="E29" s="111" t="s">
        <v>38</v>
      </c>
      <c r="F29" s="112"/>
      <c r="G29" s="11"/>
      <c r="H29" s="12"/>
    </row>
    <row r="30" spans="2:8" ht="30" customHeight="1" x14ac:dyDescent="0.25">
      <c r="B30" s="8"/>
      <c r="C30" s="116" t="s">
        <v>39</v>
      </c>
      <c r="D30" s="117"/>
      <c r="E30" s="111" t="s">
        <v>40</v>
      </c>
      <c r="F30" s="112"/>
      <c r="G30" s="11"/>
      <c r="H30" s="12"/>
    </row>
    <row r="31" spans="2:8" ht="35.25" customHeight="1" x14ac:dyDescent="0.25">
      <c r="B31" s="8"/>
      <c r="C31" s="116" t="s">
        <v>41</v>
      </c>
      <c r="D31" s="117"/>
      <c r="E31" s="111" t="s">
        <v>42</v>
      </c>
      <c r="F31" s="112"/>
      <c r="G31" s="11"/>
      <c r="H31" s="12"/>
    </row>
    <row r="32" spans="2:8" ht="31.5" customHeight="1" x14ac:dyDescent="0.25">
      <c r="B32" s="8"/>
      <c r="C32" s="116" t="s">
        <v>43</v>
      </c>
      <c r="D32" s="117"/>
      <c r="E32" s="111" t="s">
        <v>44</v>
      </c>
      <c r="F32" s="112"/>
      <c r="G32" s="11"/>
      <c r="H32" s="12"/>
    </row>
    <row r="33" spans="2:8" ht="35.25" customHeight="1" x14ac:dyDescent="0.25">
      <c r="B33" s="8"/>
      <c r="C33" s="116" t="s">
        <v>45</v>
      </c>
      <c r="D33" s="117"/>
      <c r="E33" s="111" t="s">
        <v>46</v>
      </c>
      <c r="F33" s="112"/>
      <c r="G33" s="11"/>
      <c r="H33" s="12"/>
    </row>
    <row r="34" spans="2:8" ht="59.25" customHeight="1" x14ac:dyDescent="0.25">
      <c r="B34" s="8"/>
      <c r="C34" s="116" t="s">
        <v>47</v>
      </c>
      <c r="D34" s="117"/>
      <c r="E34" s="111" t="s">
        <v>48</v>
      </c>
      <c r="F34" s="112"/>
      <c r="G34" s="11"/>
      <c r="H34" s="12"/>
    </row>
    <row r="35" spans="2:8" ht="29.25" customHeight="1" x14ac:dyDescent="0.25">
      <c r="B35" s="8"/>
      <c r="C35" s="116" t="s">
        <v>49</v>
      </c>
      <c r="D35" s="117"/>
      <c r="E35" s="111" t="s">
        <v>50</v>
      </c>
      <c r="F35" s="112"/>
      <c r="G35" s="11"/>
      <c r="H35" s="12"/>
    </row>
    <row r="36" spans="2:8" ht="82.5" customHeight="1" x14ac:dyDescent="0.25">
      <c r="B36" s="8"/>
      <c r="C36" s="116" t="s">
        <v>51</v>
      </c>
      <c r="D36" s="117"/>
      <c r="E36" s="111" t="s">
        <v>52</v>
      </c>
      <c r="F36" s="112"/>
      <c r="G36" s="11"/>
      <c r="H36" s="12"/>
    </row>
    <row r="37" spans="2:8" ht="46.5" customHeight="1" x14ac:dyDescent="0.25">
      <c r="B37" s="8"/>
      <c r="C37" s="116" t="s">
        <v>53</v>
      </c>
      <c r="D37" s="117"/>
      <c r="E37" s="111" t="s">
        <v>54</v>
      </c>
      <c r="F37" s="112"/>
      <c r="G37" s="11"/>
      <c r="H37" s="12"/>
    </row>
    <row r="38" spans="2:8" ht="6.75" customHeight="1" thickBot="1" x14ac:dyDescent="0.3">
      <c r="B38" s="8"/>
      <c r="C38" s="118"/>
      <c r="D38" s="119"/>
      <c r="E38" s="120"/>
      <c r="F38" s="121"/>
      <c r="G38" s="11"/>
      <c r="H38" s="12"/>
    </row>
    <row r="39" spans="2:8" ht="15.75" thickTop="1" x14ac:dyDescent="0.25">
      <c r="B39" s="8"/>
      <c r="C39" s="9"/>
      <c r="D39" s="9"/>
      <c r="E39" s="10"/>
      <c r="F39" s="10"/>
      <c r="G39" s="11"/>
      <c r="H39" s="12"/>
    </row>
    <row r="40" spans="2:8" ht="21" customHeight="1" x14ac:dyDescent="0.25">
      <c r="B40" s="113" t="s">
        <v>55</v>
      </c>
      <c r="C40" s="114"/>
      <c r="D40" s="114"/>
      <c r="E40" s="114"/>
      <c r="F40" s="114"/>
      <c r="G40" s="114"/>
      <c r="H40" s="115"/>
    </row>
    <row r="41" spans="2:8" ht="20.25" customHeight="1" x14ac:dyDescent="0.25">
      <c r="B41" s="113" t="s">
        <v>56</v>
      </c>
      <c r="C41" s="114"/>
      <c r="D41" s="114"/>
      <c r="E41" s="114"/>
      <c r="F41" s="114"/>
      <c r="G41" s="114"/>
      <c r="H41" s="115"/>
    </row>
    <row r="42" spans="2:8" ht="20.25" customHeight="1" x14ac:dyDescent="0.25">
      <c r="B42" s="113" t="s">
        <v>57</v>
      </c>
      <c r="C42" s="114"/>
      <c r="D42" s="114"/>
      <c r="E42" s="114"/>
      <c r="F42" s="114"/>
      <c r="G42" s="114"/>
      <c r="H42" s="115"/>
    </row>
    <row r="43" spans="2:8" ht="20.25" customHeight="1" x14ac:dyDescent="0.25">
      <c r="B43" s="113" t="s">
        <v>58</v>
      </c>
      <c r="C43" s="114"/>
      <c r="D43" s="114"/>
      <c r="E43" s="114"/>
      <c r="F43" s="114"/>
      <c r="G43" s="114"/>
      <c r="H43" s="115"/>
    </row>
    <row r="44" spans="2:8" x14ac:dyDescent="0.25">
      <c r="B44" s="113" t="s">
        <v>59</v>
      </c>
      <c r="C44" s="114"/>
      <c r="D44" s="114"/>
      <c r="E44" s="114"/>
      <c r="F44" s="114"/>
      <c r="G44" s="114"/>
      <c r="H44" s="115"/>
    </row>
    <row r="45" spans="2:8" ht="15.75" thickBot="1" x14ac:dyDescent="0.3">
      <c r="B45" s="13"/>
      <c r="C45" s="14"/>
      <c r="D45" s="14"/>
      <c r="E45" s="14"/>
      <c r="F45" s="14"/>
      <c r="G45" s="14"/>
      <c r="H45" s="15"/>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showGridLines="0" tabSelected="1" workbookViewId="0">
      <selection activeCell="C1" sqref="C1:H2"/>
    </sheetView>
  </sheetViews>
  <sheetFormatPr baseColWidth="10" defaultColWidth="11.42578125" defaultRowHeight="15" x14ac:dyDescent="0.25"/>
  <cols>
    <col min="1" max="1" width="3.7109375" customWidth="1"/>
    <col min="2" max="2" width="14.5703125" customWidth="1"/>
    <col min="3" max="3" width="5" customWidth="1"/>
    <col min="4" max="4" width="16" customWidth="1"/>
    <col min="5" max="5" width="24.7109375" customWidth="1"/>
    <col min="6" max="6" width="19.5703125" customWidth="1"/>
    <col min="7" max="7" width="14.7109375" customWidth="1"/>
    <col min="8" max="10" width="10.7109375" customWidth="1"/>
  </cols>
  <sheetData>
    <row r="1" spans="2:10" ht="16.5" customHeight="1" x14ac:dyDescent="0.25">
      <c r="B1" s="124"/>
      <c r="C1" s="133" t="s">
        <v>198</v>
      </c>
      <c r="D1" s="134"/>
      <c r="E1" s="134"/>
      <c r="F1" s="134"/>
      <c r="G1" s="134"/>
      <c r="H1" s="135"/>
      <c r="I1" s="139" t="s">
        <v>60</v>
      </c>
      <c r="J1" s="139"/>
    </row>
    <row r="2" spans="2:10" ht="16.5" customHeight="1" x14ac:dyDescent="0.25">
      <c r="B2" s="125"/>
      <c r="C2" s="136"/>
      <c r="D2" s="137"/>
      <c r="E2" s="137"/>
      <c r="F2" s="137"/>
      <c r="G2" s="137"/>
      <c r="H2" s="138"/>
      <c r="I2" s="139"/>
      <c r="J2" s="139"/>
    </row>
    <row r="3" spans="2:10" ht="16.5" x14ac:dyDescent="0.25">
      <c r="B3" s="125"/>
      <c r="C3" s="140" t="s">
        <v>61</v>
      </c>
      <c r="D3" s="141"/>
      <c r="E3" s="141"/>
      <c r="F3" s="141"/>
      <c r="G3" s="141"/>
      <c r="H3" s="142"/>
      <c r="I3" s="139" t="s">
        <v>62</v>
      </c>
      <c r="J3" s="139"/>
    </row>
    <row r="4" spans="2:10" ht="16.5" x14ac:dyDescent="0.25">
      <c r="B4" s="126"/>
      <c r="C4" s="136"/>
      <c r="D4" s="137"/>
      <c r="E4" s="137"/>
      <c r="F4" s="137"/>
      <c r="G4" s="137"/>
      <c r="H4" s="138"/>
      <c r="I4" s="139" t="s">
        <v>63</v>
      </c>
      <c r="J4" s="139"/>
    </row>
    <row r="5" spans="2:10" ht="16.5" x14ac:dyDescent="0.3">
      <c r="B5" s="127" t="s">
        <v>64</v>
      </c>
      <c r="C5" s="128"/>
      <c r="D5" s="129"/>
      <c r="E5" s="127" t="s">
        <v>65</v>
      </c>
      <c r="F5" s="128"/>
      <c r="G5" s="129"/>
      <c r="H5" s="143" t="s">
        <v>66</v>
      </c>
      <c r="I5" s="144"/>
      <c r="J5" s="145"/>
    </row>
    <row r="6" spans="2:10" ht="16.5" x14ac:dyDescent="0.3">
      <c r="B6" s="24"/>
      <c r="C6" s="24"/>
      <c r="D6" s="24"/>
      <c r="E6" s="24"/>
      <c r="F6" s="24"/>
      <c r="G6" s="24"/>
      <c r="H6" s="24"/>
      <c r="I6" s="24"/>
      <c r="J6" s="24"/>
    </row>
    <row r="7" spans="2:10" ht="18" x14ac:dyDescent="0.25">
      <c r="B7" s="146" t="s">
        <v>67</v>
      </c>
      <c r="C7" s="146"/>
      <c r="D7" s="146"/>
      <c r="E7" s="146"/>
      <c r="F7" s="146"/>
      <c r="G7" s="146"/>
      <c r="H7" s="146"/>
      <c r="I7" s="146"/>
      <c r="J7" s="146"/>
    </row>
    <row r="8" spans="2:10" ht="50.1" customHeight="1" x14ac:dyDescent="0.25">
      <c r="B8" s="147" t="s">
        <v>68</v>
      </c>
      <c r="C8" s="147"/>
      <c r="D8" s="147"/>
      <c r="E8" s="147"/>
      <c r="F8" s="147"/>
      <c r="G8" s="147"/>
      <c r="H8" s="147"/>
      <c r="I8" s="147"/>
      <c r="J8" s="147"/>
    </row>
    <row r="9" spans="2:10" ht="50.1" customHeight="1" x14ac:dyDescent="0.25">
      <c r="B9" s="147"/>
      <c r="C9" s="147"/>
      <c r="D9" s="147"/>
      <c r="E9" s="147"/>
      <c r="F9" s="147"/>
      <c r="G9" s="147"/>
      <c r="H9" s="147"/>
      <c r="I9" s="147"/>
      <c r="J9" s="147"/>
    </row>
    <row r="10" spans="2:10" ht="50.1" customHeight="1" x14ac:dyDescent="0.25">
      <c r="B10" s="147"/>
      <c r="C10" s="147"/>
      <c r="D10" s="147"/>
      <c r="E10" s="147"/>
      <c r="F10" s="147"/>
      <c r="G10" s="147"/>
      <c r="H10" s="147"/>
      <c r="I10" s="147"/>
      <c r="J10" s="147"/>
    </row>
    <row r="11" spans="2:10" ht="16.5" x14ac:dyDescent="0.25">
      <c r="B11" s="148" t="s">
        <v>2</v>
      </c>
      <c r="C11" s="148"/>
      <c r="D11" s="148"/>
      <c r="E11" s="148"/>
      <c r="F11" s="148"/>
      <c r="G11" s="148"/>
      <c r="H11" s="148"/>
      <c r="I11" s="148"/>
      <c r="J11" s="148"/>
    </row>
    <row r="12" spans="2:10" ht="90" customHeight="1" x14ac:dyDescent="0.25">
      <c r="B12" s="149" t="s">
        <v>69</v>
      </c>
      <c r="C12" s="149"/>
      <c r="D12" s="149"/>
      <c r="E12" s="149"/>
      <c r="F12" s="149"/>
      <c r="G12" s="149"/>
      <c r="H12" s="149"/>
      <c r="I12" s="149"/>
      <c r="J12" s="149"/>
    </row>
    <row r="13" spans="2:10" s="25" customFormat="1" ht="65.099999999999994" customHeight="1" x14ac:dyDescent="0.2">
      <c r="B13" s="150" t="s">
        <v>70</v>
      </c>
      <c r="C13" s="151"/>
      <c r="D13" s="151"/>
      <c r="E13" s="151"/>
      <c r="F13" s="151"/>
      <c r="G13" s="151"/>
      <c r="H13" s="151"/>
      <c r="I13" s="151"/>
      <c r="J13" s="152"/>
    </row>
    <row r="14" spans="2:10" x14ac:dyDescent="0.25">
      <c r="B14" s="26"/>
      <c r="C14" s="131" t="s">
        <v>5</v>
      </c>
      <c r="D14" s="131"/>
      <c r="E14" s="132" t="s">
        <v>6</v>
      </c>
      <c r="F14" s="132"/>
      <c r="G14" s="132"/>
      <c r="H14" s="132"/>
      <c r="J14" s="27"/>
    </row>
    <row r="15" spans="2:10" s="28" customFormat="1" ht="15.95" customHeight="1" x14ac:dyDescent="0.25">
      <c r="B15" s="29"/>
      <c r="C15" s="130" t="s">
        <v>7</v>
      </c>
      <c r="D15" s="130"/>
      <c r="E15" s="123" t="s">
        <v>8</v>
      </c>
      <c r="F15" s="123"/>
      <c r="G15" s="123"/>
      <c r="H15" s="123"/>
      <c r="J15" s="30"/>
    </row>
    <row r="16" spans="2:10" ht="15.95" customHeight="1" x14ac:dyDescent="0.25">
      <c r="B16" s="26"/>
      <c r="C16" s="130" t="s">
        <v>9</v>
      </c>
      <c r="D16" s="130"/>
      <c r="E16" s="123" t="s">
        <v>71</v>
      </c>
      <c r="F16" s="123"/>
      <c r="G16" s="123"/>
      <c r="H16" s="123"/>
      <c r="J16" s="27"/>
    </row>
    <row r="17" spans="2:10" ht="15.95" customHeight="1" x14ac:dyDescent="0.25">
      <c r="B17" s="26"/>
      <c r="C17" s="130" t="s">
        <v>11</v>
      </c>
      <c r="D17" s="130"/>
      <c r="E17" s="123" t="s">
        <v>12</v>
      </c>
      <c r="F17" s="123"/>
      <c r="G17" s="123"/>
      <c r="H17" s="123"/>
      <c r="J17" s="27"/>
    </row>
    <row r="18" spans="2:10" ht="135" customHeight="1" x14ac:dyDescent="0.25">
      <c r="B18" s="26"/>
      <c r="C18" s="130" t="s">
        <v>72</v>
      </c>
      <c r="D18" s="130"/>
      <c r="E18" s="123" t="s">
        <v>73</v>
      </c>
      <c r="F18" s="123"/>
      <c r="G18" s="123"/>
      <c r="H18" s="123"/>
      <c r="J18" s="27"/>
    </row>
    <row r="19" spans="2:10" ht="27.95" customHeight="1" x14ac:dyDescent="0.25">
      <c r="B19" s="26"/>
      <c r="C19" s="122" t="s">
        <v>17</v>
      </c>
      <c r="D19" s="122"/>
      <c r="E19" s="123" t="s">
        <v>74</v>
      </c>
      <c r="F19" s="123"/>
      <c r="G19" s="123"/>
      <c r="H19" s="123"/>
      <c r="J19" s="27"/>
    </row>
    <row r="20" spans="2:10" ht="27.95" customHeight="1" x14ac:dyDescent="0.25">
      <c r="B20" s="26"/>
      <c r="C20" s="122" t="s">
        <v>19</v>
      </c>
      <c r="D20" s="122"/>
      <c r="E20" s="123" t="s">
        <v>75</v>
      </c>
      <c r="F20" s="123"/>
      <c r="G20" s="123"/>
      <c r="H20" s="123"/>
      <c r="J20" s="27"/>
    </row>
    <row r="21" spans="2:10" ht="54.95" customHeight="1" x14ac:dyDescent="0.25">
      <c r="B21" s="26"/>
      <c r="C21" s="122" t="s">
        <v>21</v>
      </c>
      <c r="D21" s="122"/>
      <c r="E21" s="123" t="s">
        <v>76</v>
      </c>
      <c r="F21" s="123"/>
      <c r="G21" s="123"/>
      <c r="H21" s="123"/>
      <c r="J21" s="27"/>
    </row>
    <row r="22" spans="2:10" ht="30" customHeight="1" x14ac:dyDescent="0.25">
      <c r="B22" s="26"/>
      <c r="C22" s="122" t="s">
        <v>77</v>
      </c>
      <c r="D22" s="122"/>
      <c r="E22" s="123" t="s">
        <v>78</v>
      </c>
      <c r="F22" s="123"/>
      <c r="G22" s="123"/>
      <c r="H22" s="123"/>
      <c r="J22" s="27"/>
    </row>
    <row r="23" spans="2:10" ht="54.95" customHeight="1" x14ac:dyDescent="0.25">
      <c r="B23" s="26"/>
      <c r="C23" s="122" t="s">
        <v>79</v>
      </c>
      <c r="D23" s="122"/>
      <c r="E23" s="123" t="s">
        <v>80</v>
      </c>
      <c r="F23" s="123"/>
      <c r="G23" s="123"/>
      <c r="H23" s="123"/>
      <c r="J23" s="27"/>
    </row>
    <row r="24" spans="2:10" ht="80.099999999999994" customHeight="1" x14ac:dyDescent="0.25">
      <c r="B24" s="26"/>
      <c r="C24" s="122" t="s">
        <v>27</v>
      </c>
      <c r="D24" s="122"/>
      <c r="E24" s="123" t="s">
        <v>81</v>
      </c>
      <c r="F24" s="123"/>
      <c r="G24" s="123"/>
      <c r="H24" s="123"/>
      <c r="J24" s="27"/>
    </row>
    <row r="25" spans="2:10" ht="27.95" customHeight="1" x14ac:dyDescent="0.25">
      <c r="B25" s="26"/>
      <c r="C25" s="122" t="s">
        <v>82</v>
      </c>
      <c r="D25" s="122"/>
      <c r="E25" s="123" t="s">
        <v>83</v>
      </c>
      <c r="F25" s="123"/>
      <c r="G25" s="123"/>
      <c r="H25" s="123"/>
      <c r="J25" s="27"/>
    </row>
    <row r="26" spans="2:10" ht="45" customHeight="1" x14ac:dyDescent="0.25">
      <c r="B26" s="26"/>
      <c r="C26" s="122" t="s">
        <v>31</v>
      </c>
      <c r="D26" s="122"/>
      <c r="E26" s="123" t="s">
        <v>84</v>
      </c>
      <c r="F26" s="123"/>
      <c r="G26" s="123"/>
      <c r="H26" s="123"/>
      <c r="J26" s="27"/>
    </row>
    <row r="27" spans="2:10" ht="27.95" customHeight="1" x14ac:dyDescent="0.25">
      <c r="B27" s="26"/>
      <c r="C27" s="122" t="s">
        <v>33</v>
      </c>
      <c r="D27" s="122"/>
      <c r="E27" s="123" t="s">
        <v>85</v>
      </c>
      <c r="F27" s="123"/>
      <c r="G27" s="123"/>
      <c r="H27" s="123"/>
      <c r="J27" s="27"/>
    </row>
    <row r="28" spans="2:10" ht="27.95" customHeight="1" x14ac:dyDescent="0.25">
      <c r="B28" s="26"/>
      <c r="C28" s="122" t="s">
        <v>86</v>
      </c>
      <c r="D28" s="122"/>
      <c r="E28" s="123" t="s">
        <v>87</v>
      </c>
      <c r="F28" s="123"/>
      <c r="G28" s="123"/>
      <c r="H28" s="123"/>
      <c r="J28" s="27"/>
    </row>
    <row r="29" spans="2:10" ht="27.95" customHeight="1" x14ac:dyDescent="0.25">
      <c r="B29" s="26"/>
      <c r="C29" s="122" t="s">
        <v>88</v>
      </c>
      <c r="D29" s="122"/>
      <c r="E29" s="123" t="s">
        <v>89</v>
      </c>
      <c r="F29" s="123"/>
      <c r="G29" s="123"/>
      <c r="H29" s="123"/>
      <c r="J29" s="27"/>
    </row>
    <row r="30" spans="2:10" ht="27.95" customHeight="1" x14ac:dyDescent="0.25">
      <c r="B30" s="26"/>
      <c r="C30" s="122" t="s">
        <v>90</v>
      </c>
      <c r="D30" s="122"/>
      <c r="E30" s="123" t="s">
        <v>91</v>
      </c>
      <c r="F30" s="123"/>
      <c r="G30" s="123"/>
      <c r="H30" s="123"/>
      <c r="J30" s="27"/>
    </row>
    <row r="31" spans="2:10" ht="27.95" customHeight="1" x14ac:dyDescent="0.25">
      <c r="B31" s="26"/>
      <c r="C31" s="122" t="s">
        <v>92</v>
      </c>
      <c r="D31" s="122"/>
      <c r="E31" s="123" t="s">
        <v>93</v>
      </c>
      <c r="F31" s="123"/>
      <c r="G31" s="123"/>
      <c r="H31" s="123"/>
      <c r="J31" s="27"/>
    </row>
    <row r="32" spans="2:10" ht="27.95" customHeight="1" x14ac:dyDescent="0.25">
      <c r="B32" s="26"/>
      <c r="C32" s="122" t="s">
        <v>94</v>
      </c>
      <c r="D32" s="122"/>
      <c r="E32" s="123" t="s">
        <v>95</v>
      </c>
      <c r="F32" s="123"/>
      <c r="G32" s="123"/>
      <c r="H32" s="123"/>
      <c r="J32" s="27"/>
    </row>
    <row r="33" spans="2:10" ht="27.95" customHeight="1" x14ac:dyDescent="0.25">
      <c r="B33" s="26"/>
      <c r="C33" s="122" t="s">
        <v>96</v>
      </c>
      <c r="D33" s="122"/>
      <c r="E33" s="123" t="s">
        <v>97</v>
      </c>
      <c r="F33" s="123"/>
      <c r="G33" s="123"/>
      <c r="H33" s="123"/>
      <c r="J33" s="27"/>
    </row>
    <row r="34" spans="2:10" ht="45" customHeight="1" x14ac:dyDescent="0.3">
      <c r="B34" s="26"/>
      <c r="C34" s="122" t="s">
        <v>47</v>
      </c>
      <c r="D34" s="122"/>
      <c r="E34" s="123" t="s">
        <v>98</v>
      </c>
      <c r="F34" s="123"/>
      <c r="G34" s="123"/>
      <c r="H34" s="123"/>
      <c r="I34" s="24"/>
      <c r="J34" s="66"/>
    </row>
    <row r="35" spans="2:10" ht="27.95" customHeight="1" x14ac:dyDescent="0.3">
      <c r="B35" s="26"/>
      <c r="C35" s="122" t="s">
        <v>49</v>
      </c>
      <c r="D35" s="122"/>
      <c r="E35" s="123" t="s">
        <v>99</v>
      </c>
      <c r="F35" s="123"/>
      <c r="G35" s="123"/>
      <c r="H35" s="123"/>
      <c r="I35" s="24"/>
      <c r="J35" s="66"/>
    </row>
    <row r="36" spans="2:10" ht="80.099999999999994" customHeight="1" x14ac:dyDescent="0.3">
      <c r="B36" s="26"/>
      <c r="C36" s="122" t="s">
        <v>100</v>
      </c>
      <c r="D36" s="122"/>
      <c r="E36" s="123" t="s">
        <v>101</v>
      </c>
      <c r="F36" s="123"/>
      <c r="G36" s="123"/>
      <c r="H36" s="123"/>
      <c r="I36" s="24"/>
      <c r="J36" s="66"/>
    </row>
    <row r="37" spans="2:10" ht="45" customHeight="1" x14ac:dyDescent="0.3">
      <c r="B37" s="26"/>
      <c r="C37" s="122" t="s">
        <v>53</v>
      </c>
      <c r="D37" s="122"/>
      <c r="E37" s="123" t="s">
        <v>102</v>
      </c>
      <c r="F37" s="123"/>
      <c r="G37" s="123"/>
      <c r="H37" s="123"/>
      <c r="I37" s="24"/>
      <c r="J37" s="66"/>
    </row>
    <row r="38" spans="2:10" ht="15.95" customHeight="1" x14ac:dyDescent="0.25">
      <c r="B38" s="26"/>
      <c r="C38" s="67"/>
      <c r="D38" s="67"/>
      <c r="E38" s="68"/>
      <c r="F38" s="68"/>
      <c r="G38" s="11"/>
      <c r="H38" s="11"/>
      <c r="I38" s="25"/>
      <c r="J38" s="69"/>
    </row>
    <row r="39" spans="2:10" s="28" customFormat="1" ht="15.95" customHeight="1" x14ac:dyDescent="0.25">
      <c r="B39" s="159" t="s">
        <v>103</v>
      </c>
      <c r="C39" s="160"/>
      <c r="D39" s="160"/>
      <c r="E39" s="160"/>
      <c r="F39" s="160"/>
      <c r="G39" s="160"/>
      <c r="H39" s="160"/>
      <c r="I39" s="160"/>
      <c r="J39" s="161"/>
    </row>
    <row r="40" spans="2:10" s="28" customFormat="1" ht="15.95" customHeight="1" x14ac:dyDescent="0.25">
      <c r="B40" s="159" t="s">
        <v>104</v>
      </c>
      <c r="C40" s="160"/>
      <c r="D40" s="160"/>
      <c r="E40" s="160"/>
      <c r="F40" s="160"/>
      <c r="G40" s="160"/>
      <c r="H40" s="160"/>
      <c r="I40" s="160"/>
      <c r="J40" s="161"/>
    </row>
    <row r="41" spans="2:10" s="28" customFormat="1" ht="15.95" customHeight="1" x14ac:dyDescent="0.25">
      <c r="B41" s="159" t="s">
        <v>105</v>
      </c>
      <c r="C41" s="160"/>
      <c r="D41" s="160"/>
      <c r="E41" s="160"/>
      <c r="F41" s="160"/>
      <c r="G41" s="160"/>
      <c r="H41" s="160"/>
      <c r="I41" s="160"/>
      <c r="J41" s="161"/>
    </row>
    <row r="42" spans="2:10" s="28" customFormat="1" ht="15.95" customHeight="1" x14ac:dyDescent="0.25">
      <c r="B42" s="159" t="s">
        <v>106</v>
      </c>
      <c r="C42" s="160"/>
      <c r="D42" s="160"/>
      <c r="E42" s="160"/>
      <c r="F42" s="160"/>
      <c r="G42" s="160"/>
      <c r="H42" s="160"/>
      <c r="I42" s="160"/>
      <c r="J42" s="161"/>
    </row>
    <row r="43" spans="2:10" ht="16.5" customHeight="1" x14ac:dyDescent="0.25">
      <c r="B43" s="153"/>
      <c r="C43" s="154"/>
      <c r="D43" s="154"/>
      <c r="E43" s="154"/>
      <c r="F43" s="154"/>
      <c r="G43" s="154"/>
      <c r="H43" s="154"/>
      <c r="I43" s="154"/>
      <c r="J43" s="155"/>
    </row>
    <row r="44" spans="2:10" ht="16.5" customHeight="1" x14ac:dyDescent="0.25">
      <c r="B44" s="156"/>
      <c r="C44" s="157"/>
      <c r="D44" s="157"/>
      <c r="E44" s="157"/>
      <c r="F44" s="157"/>
      <c r="G44" s="157"/>
      <c r="H44" s="157"/>
      <c r="I44" s="157"/>
      <c r="J44" s="158"/>
    </row>
    <row r="45" spans="2:10" ht="16.5" x14ac:dyDescent="0.3">
      <c r="B45" s="24"/>
      <c r="C45" s="24"/>
      <c r="D45" s="24"/>
      <c r="E45" s="24"/>
      <c r="F45" s="24"/>
      <c r="G45" s="24"/>
      <c r="H45" s="24"/>
      <c r="I45" s="24"/>
      <c r="J45" s="24"/>
    </row>
  </sheetData>
  <sheetProtection algorithmName="SHA-512" hashValue="SEd67pNTUOlRw9fiotxZAf/F308a/RV6L1709uE3/SLMFs+JWq8YxDPrMgzdioIIb+w7fh2fHjjKBHDfg0InVg==" saltValue="6hgwCrtDI8U6Mpbq5A4Kug==" spinCount="100000" sheet="1" objects="1" scenarios="1"/>
  <mergeCells count="67">
    <mergeCell ref="B43:J44"/>
    <mergeCell ref="B39:J39"/>
    <mergeCell ref="B40:J40"/>
    <mergeCell ref="B41:J41"/>
    <mergeCell ref="B42:J42"/>
    <mergeCell ref="C14:D14"/>
    <mergeCell ref="E14:H14"/>
    <mergeCell ref="C1:H2"/>
    <mergeCell ref="I1:J2"/>
    <mergeCell ref="C3:H4"/>
    <mergeCell ref="I3:J3"/>
    <mergeCell ref="I4:J4"/>
    <mergeCell ref="H5:J5"/>
    <mergeCell ref="B7:J7"/>
    <mergeCell ref="B8:J10"/>
    <mergeCell ref="B11:J11"/>
    <mergeCell ref="B12:J12"/>
    <mergeCell ref="B13:J13"/>
    <mergeCell ref="C18:D18"/>
    <mergeCell ref="E18:H18"/>
    <mergeCell ref="C19:D19"/>
    <mergeCell ref="E19:H19"/>
    <mergeCell ref="C15:D15"/>
    <mergeCell ref="E15:H15"/>
    <mergeCell ref="C16:D16"/>
    <mergeCell ref="E16:H16"/>
    <mergeCell ref="C17:D17"/>
    <mergeCell ref="E17:H17"/>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E33:H33"/>
    <mergeCell ref="C29:D29"/>
    <mergeCell ref="E29:H29"/>
    <mergeCell ref="C30:D30"/>
    <mergeCell ref="E30:H30"/>
    <mergeCell ref="C37:D37"/>
    <mergeCell ref="E37:H37"/>
    <mergeCell ref="B1:B4"/>
    <mergeCell ref="E5:G5"/>
    <mergeCell ref="B5:D5"/>
    <mergeCell ref="C34:D34"/>
    <mergeCell ref="E34:H34"/>
    <mergeCell ref="C35:D35"/>
    <mergeCell ref="E35:H35"/>
    <mergeCell ref="C36:D36"/>
    <mergeCell ref="E36:H36"/>
    <mergeCell ref="C31:D31"/>
    <mergeCell ref="E31:H31"/>
    <mergeCell ref="C32:D32"/>
    <mergeCell ref="E32:H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7"/>
  <sheetViews>
    <sheetView showGridLines="0" zoomScale="70" zoomScaleNormal="70" workbookViewId="0">
      <selection activeCell="C1" sqref="C1:G2"/>
    </sheetView>
  </sheetViews>
  <sheetFormatPr baseColWidth="10" defaultColWidth="11.42578125" defaultRowHeight="0" customHeight="1" zeroHeight="1" x14ac:dyDescent="0.2"/>
  <cols>
    <col min="1" max="1" width="3.7109375" style="25" customWidth="1"/>
    <col min="2" max="2" width="14.5703125" style="31" customWidth="1"/>
    <col min="3" max="3" width="27.7109375" style="31" customWidth="1"/>
    <col min="4" max="4" width="32.7109375" style="31" customWidth="1"/>
    <col min="5" max="5" width="75.7109375" style="31" customWidth="1"/>
    <col min="6" max="7" width="14.7109375" style="31" customWidth="1"/>
    <col min="8" max="8" width="10.7109375" style="32" customWidth="1"/>
    <col min="9" max="9" width="5.7109375" style="31" customWidth="1"/>
    <col min="10" max="10" width="27.7109375" style="31" customWidth="1"/>
    <col min="11" max="11" width="10.7109375" style="31" customWidth="1"/>
    <col min="12" max="12" width="5.7109375" style="31" customWidth="1"/>
    <col min="13" max="13" width="10.7109375" style="31" customWidth="1"/>
    <col min="14" max="14" width="5.7109375" style="31" customWidth="1"/>
    <col min="15" max="15" width="50.7109375" style="31" customWidth="1"/>
    <col min="16" max="17" width="10.7109375" style="31" customWidth="1"/>
    <col min="18" max="18" width="12.7109375" style="31" customWidth="1"/>
    <col min="19" max="19" width="10.7109375" style="31" customWidth="1"/>
    <col min="20" max="20" width="12.7109375" style="31" customWidth="1"/>
    <col min="21" max="22" width="10.7109375" style="31" customWidth="1"/>
    <col min="23" max="23" width="11.42578125" style="31"/>
    <col min="24" max="24" width="12.7109375" style="31" customWidth="1"/>
    <col min="25" max="25" width="5.7109375" style="31" customWidth="1"/>
    <col min="26" max="26" width="12.7109375" style="31" customWidth="1"/>
    <col min="27" max="27" width="5.7109375" style="31" customWidth="1"/>
    <col min="28" max="28" width="11.42578125" style="31"/>
    <col min="29" max="29" width="12.7109375" style="31" customWidth="1"/>
    <col min="30" max="30" width="45.7109375" style="31" customWidth="1"/>
    <col min="31" max="31" width="25.7109375" style="31" customWidth="1"/>
    <col min="32" max="32" width="15.7109375" style="31" customWidth="1"/>
    <col min="33" max="33" width="11.42578125" style="31"/>
    <col min="34" max="36" width="15.7109375" style="31" customWidth="1"/>
    <col min="37" max="37" width="15.7109375" style="32" customWidth="1"/>
    <col min="38" max="39" width="15.7109375" style="31" customWidth="1"/>
    <col min="40" max="40" width="15.7109375" style="32" customWidth="1"/>
    <col min="41" max="42" width="15.7109375" style="31" customWidth="1"/>
    <col min="43" max="43" width="15.7109375" style="32" customWidth="1"/>
    <col min="44" max="45" width="15.7109375" style="31" customWidth="1"/>
    <col min="46" max="16384" width="11.42578125" style="31"/>
  </cols>
  <sheetData>
    <row r="1" spans="1:65" s="25" customFormat="1" ht="16.5" customHeight="1" x14ac:dyDescent="0.2">
      <c r="B1" s="211"/>
      <c r="C1" s="210" t="s">
        <v>198</v>
      </c>
      <c r="D1" s="210"/>
      <c r="E1" s="210"/>
      <c r="F1" s="210"/>
      <c r="G1" s="210"/>
      <c r="H1" s="170" t="s">
        <v>60</v>
      </c>
      <c r="I1" s="170"/>
      <c r="J1" s="170"/>
    </row>
    <row r="2" spans="1:65" s="25" customFormat="1" ht="16.5" customHeight="1" x14ac:dyDescent="0.2">
      <c r="B2" s="211"/>
      <c r="C2" s="210"/>
      <c r="D2" s="210"/>
      <c r="E2" s="210"/>
      <c r="F2" s="210"/>
      <c r="G2" s="210"/>
      <c r="H2" s="170"/>
      <c r="I2" s="170"/>
      <c r="J2" s="170"/>
    </row>
    <row r="3" spans="1:65" s="25" customFormat="1" ht="16.5" customHeight="1" x14ac:dyDescent="0.2">
      <c r="B3" s="211"/>
      <c r="C3" s="210" t="s">
        <v>107</v>
      </c>
      <c r="D3" s="210"/>
      <c r="E3" s="210"/>
      <c r="F3" s="210"/>
      <c r="G3" s="210"/>
      <c r="H3" s="170" t="s">
        <v>62</v>
      </c>
      <c r="I3" s="170"/>
      <c r="J3" s="170"/>
    </row>
    <row r="4" spans="1:65" s="25" customFormat="1" ht="16.5" customHeight="1" x14ac:dyDescent="0.2">
      <c r="B4" s="211"/>
      <c r="C4" s="210"/>
      <c r="D4" s="210"/>
      <c r="E4" s="210"/>
      <c r="F4" s="210"/>
      <c r="G4" s="210"/>
      <c r="H4" s="170" t="s">
        <v>108</v>
      </c>
      <c r="I4" s="170"/>
      <c r="J4" s="170"/>
    </row>
    <row r="5" spans="1:65" s="25" customFormat="1" ht="16.5" customHeight="1" x14ac:dyDescent="0.2">
      <c r="B5" s="170" t="s">
        <v>64</v>
      </c>
      <c r="C5" s="170"/>
      <c r="D5" s="170" t="s">
        <v>65</v>
      </c>
      <c r="E5" s="170"/>
      <c r="F5" s="170"/>
      <c r="G5" s="170" t="s">
        <v>66</v>
      </c>
      <c r="H5" s="170"/>
      <c r="I5" s="170"/>
      <c r="J5" s="170"/>
    </row>
    <row r="6" spans="1:65" ht="16.5" customHeight="1" x14ac:dyDescent="0.2"/>
    <row r="7" spans="1:65" ht="24.95" customHeight="1" x14ac:dyDescent="0.2">
      <c r="B7" s="33" t="s">
        <v>109</v>
      </c>
      <c r="C7" s="179"/>
      <c r="D7" s="180"/>
      <c r="E7" s="180"/>
      <c r="F7" s="180"/>
      <c r="G7" s="180"/>
      <c r="H7" s="180"/>
      <c r="I7" s="180"/>
      <c r="J7" s="180"/>
      <c r="K7" s="180"/>
      <c r="L7" s="180"/>
      <c r="M7" s="181"/>
      <c r="N7" s="212"/>
      <c r="O7" s="212"/>
      <c r="P7" s="212"/>
      <c r="Q7" s="34"/>
      <c r="R7" s="34"/>
      <c r="S7" s="34"/>
      <c r="T7" s="34"/>
      <c r="U7" s="34"/>
      <c r="V7" s="34"/>
      <c r="W7" s="34"/>
      <c r="X7" s="34"/>
      <c r="Y7" s="34"/>
      <c r="Z7" s="34"/>
      <c r="AA7" s="34"/>
      <c r="AB7" s="34"/>
      <c r="AC7" s="34"/>
      <c r="AD7" s="34"/>
      <c r="AE7" s="34"/>
      <c r="AF7" s="34"/>
      <c r="AG7" s="34"/>
      <c r="AH7" s="34"/>
      <c r="AI7" s="34"/>
      <c r="AJ7" s="34"/>
      <c r="AK7" s="35"/>
      <c r="AL7" s="34"/>
      <c r="AM7" s="34"/>
      <c r="AN7" s="35"/>
      <c r="AO7" s="34"/>
      <c r="AP7" s="34"/>
      <c r="AQ7" s="35"/>
      <c r="AR7" s="34"/>
      <c r="AS7" s="34"/>
      <c r="AT7" s="34"/>
      <c r="AU7" s="34"/>
      <c r="AV7" s="34"/>
      <c r="AW7" s="34"/>
      <c r="AX7" s="34"/>
      <c r="AY7" s="34"/>
      <c r="AZ7" s="34"/>
      <c r="BA7" s="34"/>
      <c r="BB7" s="34"/>
      <c r="BC7" s="34"/>
      <c r="BD7" s="34"/>
      <c r="BE7" s="34"/>
      <c r="BF7" s="34"/>
      <c r="BG7" s="34"/>
      <c r="BH7" s="34"/>
      <c r="BI7" s="34"/>
      <c r="BJ7" s="34"/>
      <c r="BK7" s="34"/>
      <c r="BL7" s="34"/>
      <c r="BM7" s="34"/>
    </row>
    <row r="8" spans="1:65" ht="24.95" customHeight="1" x14ac:dyDescent="0.2">
      <c r="B8" s="33" t="s">
        <v>110</v>
      </c>
      <c r="C8" s="179"/>
      <c r="D8" s="180"/>
      <c r="E8" s="180"/>
      <c r="F8" s="180"/>
      <c r="G8" s="180"/>
      <c r="H8" s="180"/>
      <c r="I8" s="180"/>
      <c r="J8" s="180"/>
      <c r="K8" s="180"/>
      <c r="L8" s="180"/>
      <c r="M8" s="181"/>
      <c r="N8" s="34"/>
      <c r="O8" s="34"/>
      <c r="P8" s="34"/>
      <c r="Q8" s="34"/>
      <c r="R8" s="34"/>
      <c r="S8" s="34"/>
      <c r="T8" s="34"/>
      <c r="U8" s="34"/>
      <c r="V8" s="34"/>
      <c r="W8" s="34"/>
      <c r="X8" s="34"/>
      <c r="Y8" s="34"/>
      <c r="Z8" s="34"/>
      <c r="AA8" s="34"/>
      <c r="AB8" s="34"/>
      <c r="AC8" s="34"/>
      <c r="AD8" s="34"/>
      <c r="AE8" s="34"/>
      <c r="AF8" s="34"/>
      <c r="AG8" s="34"/>
      <c r="AH8" s="34"/>
      <c r="AI8" s="34"/>
      <c r="AJ8" s="34"/>
      <c r="AK8" s="35"/>
      <c r="AL8" s="34"/>
      <c r="AM8" s="34"/>
      <c r="AN8" s="35"/>
      <c r="AO8" s="34"/>
      <c r="AP8" s="34"/>
      <c r="AQ8" s="35"/>
      <c r="AR8" s="34"/>
      <c r="AS8" s="34"/>
      <c r="AT8" s="34"/>
      <c r="AU8" s="34"/>
      <c r="AV8" s="34"/>
      <c r="AW8" s="34"/>
      <c r="AX8" s="34"/>
      <c r="AY8" s="34"/>
      <c r="AZ8" s="34"/>
      <c r="BA8" s="34"/>
      <c r="BB8" s="34"/>
      <c r="BC8" s="34"/>
      <c r="BD8" s="34"/>
      <c r="BE8" s="34"/>
      <c r="BF8" s="34"/>
      <c r="BG8" s="34"/>
      <c r="BH8" s="34"/>
      <c r="BI8" s="34"/>
      <c r="BJ8" s="34"/>
      <c r="BK8" s="34"/>
      <c r="BL8" s="34"/>
      <c r="BM8" s="34"/>
    </row>
    <row r="9" spans="1:65" ht="24.95" customHeight="1" x14ac:dyDescent="0.25">
      <c r="A9" s="36"/>
      <c r="B9" s="33" t="s">
        <v>111</v>
      </c>
      <c r="C9" s="213"/>
      <c r="D9" s="214"/>
      <c r="E9" s="214"/>
      <c r="F9" s="214"/>
      <c r="G9" s="214"/>
      <c r="H9" s="214"/>
      <c r="I9" s="214"/>
      <c r="J9" s="214"/>
      <c r="K9" s="214"/>
      <c r="L9" s="214"/>
      <c r="M9" s="215"/>
      <c r="N9" s="34"/>
      <c r="O9" s="34"/>
      <c r="P9" s="34"/>
      <c r="Q9" s="34"/>
      <c r="R9" s="34"/>
      <c r="S9" s="34"/>
      <c r="T9" s="34"/>
      <c r="U9" s="34"/>
      <c r="V9" s="34"/>
      <c r="W9" s="34"/>
      <c r="X9" s="34"/>
      <c r="Y9" s="34"/>
      <c r="Z9" s="34"/>
      <c r="AA9" s="34"/>
      <c r="AB9" s="34"/>
      <c r="AC9" s="34"/>
      <c r="AD9" s="34"/>
      <c r="AE9" s="34"/>
      <c r="AF9" s="34"/>
      <c r="AG9" s="34"/>
      <c r="AH9" s="34"/>
      <c r="AI9" s="34"/>
      <c r="AJ9" s="34"/>
      <c r="AK9" s="35"/>
      <c r="AL9" s="34"/>
      <c r="AM9" s="34"/>
      <c r="AN9" s="35"/>
      <c r="AO9" s="34"/>
      <c r="AP9" s="34"/>
      <c r="AQ9" s="35"/>
      <c r="AR9" s="34"/>
      <c r="AS9" s="34"/>
      <c r="AT9" s="34"/>
      <c r="AU9" s="34"/>
      <c r="AV9" s="34"/>
      <c r="AW9" s="34"/>
      <c r="AX9" s="34"/>
      <c r="AY9" s="34"/>
      <c r="AZ9" s="34"/>
      <c r="BA9" s="34"/>
      <c r="BB9" s="34"/>
      <c r="BC9" s="34"/>
      <c r="BD9" s="34"/>
      <c r="BE9" s="34"/>
      <c r="BF9" s="34"/>
      <c r="BG9" s="34"/>
      <c r="BH9" s="34"/>
      <c r="BI9" s="34"/>
      <c r="BJ9" s="34"/>
      <c r="BK9" s="34"/>
      <c r="BL9" s="34"/>
      <c r="BM9" s="34"/>
    </row>
    <row r="10" spans="1:65" ht="15" customHeight="1" x14ac:dyDescent="0.2">
      <c r="B10" s="197" t="s">
        <v>112</v>
      </c>
      <c r="C10" s="198"/>
      <c r="D10" s="198"/>
      <c r="E10" s="198"/>
      <c r="F10" s="199"/>
      <c r="G10" s="198" t="s">
        <v>113</v>
      </c>
      <c r="H10" s="198"/>
      <c r="I10" s="198"/>
      <c r="J10" s="198"/>
      <c r="K10" s="198"/>
      <c r="L10" s="198"/>
      <c r="M10" s="199"/>
      <c r="N10" s="197" t="s">
        <v>114</v>
      </c>
      <c r="O10" s="198"/>
      <c r="P10" s="198"/>
      <c r="Q10" s="198"/>
      <c r="R10" s="198"/>
      <c r="S10" s="198"/>
      <c r="T10" s="198"/>
      <c r="U10" s="198"/>
      <c r="V10" s="199"/>
      <c r="W10" s="197" t="s">
        <v>115</v>
      </c>
      <c r="X10" s="198"/>
      <c r="Y10" s="198"/>
      <c r="Z10" s="198"/>
      <c r="AA10" s="198"/>
      <c r="AB10" s="198"/>
      <c r="AC10" s="199"/>
      <c r="AD10" s="197" t="s">
        <v>116</v>
      </c>
      <c r="AE10" s="198"/>
      <c r="AF10" s="198"/>
      <c r="AG10" s="199"/>
      <c r="AH10" s="171" t="s">
        <v>117</v>
      </c>
      <c r="AI10" s="172"/>
      <c r="AJ10" s="172"/>
      <c r="AK10" s="200" t="s">
        <v>118</v>
      </c>
      <c r="AL10" s="201"/>
      <c r="AM10" s="201"/>
      <c r="AN10" s="191" t="s">
        <v>119</v>
      </c>
      <c r="AO10" s="192"/>
      <c r="AP10" s="192"/>
      <c r="AQ10" s="185" t="s">
        <v>120</v>
      </c>
      <c r="AR10" s="186"/>
      <c r="AS10" s="186"/>
      <c r="AT10" s="34"/>
      <c r="AU10" s="34"/>
      <c r="AV10" s="34"/>
      <c r="AW10" s="34"/>
      <c r="AX10" s="34"/>
      <c r="AY10" s="34"/>
      <c r="AZ10" s="34"/>
      <c r="BA10" s="34"/>
      <c r="BB10" s="34"/>
      <c r="BC10" s="34"/>
      <c r="BD10" s="34"/>
      <c r="BE10" s="34"/>
      <c r="BF10" s="34"/>
      <c r="BG10" s="34"/>
      <c r="BH10" s="34"/>
      <c r="BI10" s="34"/>
      <c r="BJ10" s="34"/>
      <c r="BK10" s="34"/>
      <c r="BL10" s="34"/>
      <c r="BM10" s="34"/>
    </row>
    <row r="11" spans="1:65" ht="15" customHeight="1" x14ac:dyDescent="0.2">
      <c r="B11" s="178" t="s">
        <v>121</v>
      </c>
      <c r="C11" s="209" t="s">
        <v>17</v>
      </c>
      <c r="D11" s="209" t="s">
        <v>19</v>
      </c>
      <c r="E11" s="209" t="s">
        <v>21</v>
      </c>
      <c r="F11" s="178" t="s">
        <v>77</v>
      </c>
      <c r="G11" s="209" t="s">
        <v>79</v>
      </c>
      <c r="H11" s="184" t="s">
        <v>122</v>
      </c>
      <c r="I11" s="208" t="s">
        <v>123</v>
      </c>
      <c r="J11" s="178" t="s">
        <v>124</v>
      </c>
      <c r="K11" s="207" t="s">
        <v>125</v>
      </c>
      <c r="L11" s="208" t="s">
        <v>123</v>
      </c>
      <c r="M11" s="209" t="s">
        <v>82</v>
      </c>
      <c r="N11" s="204" t="s">
        <v>126</v>
      </c>
      <c r="O11" s="177" t="s">
        <v>31</v>
      </c>
      <c r="P11" s="178" t="s">
        <v>33</v>
      </c>
      <c r="Q11" s="177" t="s">
        <v>127</v>
      </c>
      <c r="R11" s="177"/>
      <c r="S11" s="177"/>
      <c r="T11" s="177"/>
      <c r="U11" s="177"/>
      <c r="V11" s="177"/>
      <c r="W11" s="177" t="s">
        <v>128</v>
      </c>
      <c r="X11" s="177" t="s">
        <v>129</v>
      </c>
      <c r="Y11" s="177" t="s">
        <v>123</v>
      </c>
      <c r="Z11" s="177" t="s">
        <v>130</v>
      </c>
      <c r="AA11" s="177" t="s">
        <v>123</v>
      </c>
      <c r="AB11" s="177" t="s">
        <v>131</v>
      </c>
      <c r="AC11" s="178" t="s">
        <v>49</v>
      </c>
      <c r="AD11" s="177" t="s">
        <v>132</v>
      </c>
      <c r="AE11" s="177" t="s">
        <v>133</v>
      </c>
      <c r="AF11" s="177" t="s">
        <v>134</v>
      </c>
      <c r="AG11" s="177" t="s">
        <v>53</v>
      </c>
      <c r="AH11" s="173" t="s">
        <v>135</v>
      </c>
      <c r="AI11" s="175" t="s">
        <v>136</v>
      </c>
      <c r="AJ11" s="175" t="s">
        <v>137</v>
      </c>
      <c r="AK11" s="202" t="s">
        <v>135</v>
      </c>
      <c r="AL11" s="182" t="s">
        <v>136</v>
      </c>
      <c r="AM11" s="182" t="s">
        <v>137</v>
      </c>
      <c r="AN11" s="193" t="s">
        <v>135</v>
      </c>
      <c r="AO11" s="195" t="s">
        <v>136</v>
      </c>
      <c r="AP11" s="195" t="s">
        <v>137</v>
      </c>
      <c r="AQ11" s="187" t="s">
        <v>135</v>
      </c>
      <c r="AR11" s="189" t="s">
        <v>136</v>
      </c>
      <c r="AS11" s="189" t="s">
        <v>137</v>
      </c>
      <c r="AT11" s="34"/>
      <c r="AU11" s="34"/>
      <c r="AV11" s="34"/>
      <c r="AW11" s="34"/>
      <c r="AX11" s="34"/>
      <c r="AY11" s="34"/>
      <c r="AZ11" s="34"/>
      <c r="BA11" s="34"/>
      <c r="BB11" s="34"/>
      <c r="BC11" s="34"/>
      <c r="BD11" s="34"/>
      <c r="BE11" s="34"/>
      <c r="BF11" s="34"/>
      <c r="BG11" s="34"/>
      <c r="BH11" s="34"/>
      <c r="BI11" s="34"/>
      <c r="BJ11" s="34"/>
      <c r="BK11" s="34"/>
      <c r="BL11" s="34"/>
      <c r="BM11" s="34"/>
    </row>
    <row r="12" spans="1:65" s="38" customFormat="1" ht="57" customHeight="1" x14ac:dyDescent="0.2">
      <c r="A12" s="25"/>
      <c r="B12" s="184"/>
      <c r="C12" s="178"/>
      <c r="D12" s="178"/>
      <c r="E12" s="178"/>
      <c r="F12" s="184"/>
      <c r="G12" s="178"/>
      <c r="H12" s="184"/>
      <c r="I12" s="208"/>
      <c r="J12" s="184"/>
      <c r="K12" s="208"/>
      <c r="L12" s="208"/>
      <c r="M12" s="178"/>
      <c r="N12" s="205"/>
      <c r="O12" s="178"/>
      <c r="P12" s="184"/>
      <c r="Q12" s="47" t="s">
        <v>138</v>
      </c>
      <c r="R12" s="47" t="s">
        <v>139</v>
      </c>
      <c r="S12" s="47" t="s">
        <v>140</v>
      </c>
      <c r="T12" s="47" t="s">
        <v>141</v>
      </c>
      <c r="U12" s="47" t="s">
        <v>142</v>
      </c>
      <c r="V12" s="47" t="s">
        <v>136</v>
      </c>
      <c r="W12" s="178"/>
      <c r="X12" s="178"/>
      <c r="Y12" s="178"/>
      <c r="Z12" s="178"/>
      <c r="AA12" s="178"/>
      <c r="AB12" s="178"/>
      <c r="AC12" s="184"/>
      <c r="AD12" s="178"/>
      <c r="AE12" s="178"/>
      <c r="AF12" s="178"/>
      <c r="AG12" s="178"/>
      <c r="AH12" s="174"/>
      <c r="AI12" s="176"/>
      <c r="AJ12" s="176"/>
      <c r="AK12" s="203"/>
      <c r="AL12" s="183"/>
      <c r="AM12" s="183"/>
      <c r="AN12" s="194"/>
      <c r="AO12" s="196"/>
      <c r="AP12" s="196"/>
      <c r="AQ12" s="188"/>
      <c r="AR12" s="190"/>
      <c r="AS12" s="190"/>
      <c r="AT12" s="37"/>
      <c r="AU12" s="37"/>
      <c r="AV12" s="37"/>
      <c r="AW12" s="37"/>
      <c r="AX12" s="37"/>
      <c r="AY12" s="37"/>
      <c r="AZ12" s="37"/>
      <c r="BA12" s="37"/>
      <c r="BB12" s="37"/>
      <c r="BC12" s="37"/>
      <c r="BD12" s="37"/>
      <c r="BE12" s="37"/>
      <c r="BF12" s="37"/>
      <c r="BG12" s="37"/>
      <c r="BH12" s="37"/>
      <c r="BI12" s="37"/>
      <c r="BJ12" s="37"/>
      <c r="BK12" s="37"/>
      <c r="BL12" s="37"/>
      <c r="BM12" s="37"/>
    </row>
    <row r="13" spans="1:65" ht="55.5" customHeight="1" x14ac:dyDescent="0.25">
      <c r="B13" s="167"/>
      <c r="C13" s="168"/>
      <c r="D13" s="168"/>
      <c r="E13" s="169"/>
      <c r="F13" s="168"/>
      <c r="G13" s="164"/>
      <c r="H13" s="206" t="str">
        <f>IF(G13&lt;=0,"",IF(G13&lt;=2,"Muy Baja",IF(G13&lt;=24,"Baja",IF(G13&lt;=500,"Media",IF(G13&lt;=5000,"Alta","Muy Alta")))))</f>
        <v/>
      </c>
      <c r="I13" s="162" t="str">
        <f>IF(H13="","",IF(H13="Muy Baja",0.2,IF(H13="Baja",0.4,IF(H13="Media",0.6,IF(H13="Alta",0.8,IF(H13="Muy Alta",1,))))))</f>
        <v/>
      </c>
      <c r="J13" s="166"/>
      <c r="K13" s="165" t="str">
        <f>IF(OR(J13='4.Tabla de Impacto'!$C$17,J13='4.Tabla de Impacto'!$D$17),"Leve",IF(OR(J13='4.Tabla de Impacto'!$C$18,J13='4.Tabla de Impacto'!$D$18),"Menor",IF(OR(J13='4.Tabla de Impacto'!$C$19,J13='4.Tabla de Impacto'!$D$19),"Moderado",IF(OR(J13='4.Tabla de Impacto'!$C$20,J13='4.Tabla de Impacto'!$D$20),"Mayor",IF(OR(J13='4.Tabla de Impacto'!$C$21,J13='4.Tabla de Impacto'!$D$21),"Catastrófico","")))))</f>
        <v/>
      </c>
      <c r="L13" s="162" t="str">
        <f>IF(K13="","",IF(K13="Leve",0.2,IF(K13="Menor",0.4,IF(K13="Moderado",0.6,IF(K13="Mayor",0.8,IF(K13="Catastrófico",1,))))))</f>
        <v/>
      </c>
      <c r="M13" s="163" t="str">
        <f>IF(OR(AND(H13="Muy Baja",K13="Leve"),AND(H13="Muy Baja",K13="Menor"),AND(H13="Baja",K13="Leve")),"Bajo",IF(OR(AND(H13="Muy baja",K13="Moderado"),AND(H13="Baja",K13="Menor"),AND(H13="Baja",K13="Moderado"),AND(H13="Media",K13="Leve"),AND(H13="Media",K13="Menor"),AND(H13="Media",K13="Moderado"),AND(H13="Alta",K13="Leve"),AND(H13="Alta",K13="Menor")),"Moderado",IF(OR(AND(H13="Muy Baja",K13="Mayor"),AND(H13="Baja",K13="Mayor"),AND(H13="Media",K13="Mayor"),AND(H13="Alta",K13="Moderado"),AND(H13="Alta",K13="Mayor"),AND(H13="Muy Alta",K13="Leve"),AND(H13="Muy Alta",K13="Menor"),AND(H13="Muy Alta",K13="Moderado"),AND(H13="Muy Alta",K13="Mayor")),"Alto",IF(OR(AND(H13="Muy Baja",K13="Catastrófico"),AND(H13="Baja",K13="Catastrófico"),AND(H13="Media",K13="Catastrófico"),AND(H13="Alta",K13="Catastrófico"),AND(H13="Muy Alta",K13="Catastrófico")),"Extremo",""))))</f>
        <v/>
      </c>
      <c r="N13" s="39"/>
      <c r="O13" s="40"/>
      <c r="P13" s="39" t="str">
        <f t="shared" ref="P13:P18" si="0">IF(OR(Q13="Preventivo",Q13="Detectivo"),"Probabilidad",IF(Q13="Correctivo","Impacto",""))</f>
        <v/>
      </c>
      <c r="Q13" s="39"/>
      <c r="R13" s="39"/>
      <c r="S13" s="41" t="str">
        <f>IF(AND(Q13="Preventivo",R13="Automático"),"50%",IF(AND(Q13="Preventivo",R13="Manual"),"40%",IF(AND(Q13="Detectivo",R13="Automático"),"40%",IF(AND(Q13="Detectivo",R13="Manual"),"30%",IF(AND(Q13="Correctivo",R13="Automático"),"35%",IF(AND(Q13="Correctivo",R13="Manual"),"25%",""))))))</f>
        <v/>
      </c>
      <c r="T13" s="39"/>
      <c r="U13" s="39"/>
      <c r="V13" s="39"/>
      <c r="W13" s="42" t="str">
        <f>IFERROR(IF(P13="Probabilidad",(I13-(+I13*S13)),IF(P13="Impacto",I13,"")),"")</f>
        <v/>
      </c>
      <c r="X13" s="62" t="str">
        <f>IFERROR(IF(W13="","",IF(W13&lt;=0.2,"Muy Baja",IF(W13&lt;=0.4,"Baja",IF(W13&lt;=0.6,"Media",IF(W13&lt;=0.8,"Alta","Muy Alta"))))),"")</f>
        <v/>
      </c>
      <c r="Y13" s="41" t="str">
        <f>+W13</f>
        <v/>
      </c>
      <c r="Z13" s="62" t="str">
        <f>IFERROR(IF(AA13="","",IF(AA13&lt;=0.2,"Leve",IF(AA13&lt;=0.4,"Menor",IF(AA13&lt;=0.6,"Moderado",IF(AA13&lt;=0.8,"Mayor","Catastrófico"))))),"")</f>
        <v/>
      </c>
      <c r="AA13" s="41" t="str">
        <f>IFERROR(IF(P13="Impacto",(L13-(+L13*S13)),IF(P13="Probabilidad",L13,"")),"")</f>
        <v/>
      </c>
      <c r="AB13" s="74" t="str">
        <f>IFERROR(IF(OR(AND(X13="Muy Baja",Z13="Leve"),AND(X13="Muy Baja",Z13="Menor"),AND(X13="Baja",Z13="Leve")),"Bajo",IF(OR(AND(X13="Muy baja",Z13="Moderado"),AND(X13="Baja",Z13="Menor"),AND(X13="Baja",Z13="Moderado"),AND(X13="Media",Z13="Leve"),AND(X13="Media",Z13="Menor"),AND(X13="Media",Z13="Moderado"),AND(X13="Alta",Z13="Leve"),AND(X13="Alta",Z13="Menor")),"Moderado",IF(OR(AND(X13="Muy Baja",Z13="Mayor"),AND(X13="Baja",Z13="Mayor"),AND(X13="Media",Z13="Mayor"),AND(X13="Alta",Z13="Moderado"),AND(X13="Alta",Z13="Mayor"),AND(X13="Muy Alta",Z13="Leve"),AND(X13="Muy Alta",Z13="Menor"),AND(X13="Muy Alta",Z13="Moderado"),AND(X13="Muy Alta",Z13="Mayor")),"Alto",IF(OR(AND(X13="Muy Baja",Z13="Catastrófico"),AND(X13="Baja",Z13="Catastrófico"),AND(X13="Media",Z13="Catastrófico"),AND(X13="Alta",Z13="Catastrófico"),AND(X13="Muy Alta",Z13="Catastrófico")),"Extremo","")))),"")</f>
        <v/>
      </c>
      <c r="AC13" s="73"/>
      <c r="AD13" s="75"/>
      <c r="AE13" s="46"/>
      <c r="AF13" s="46"/>
      <c r="AG13" s="46"/>
      <c r="AH13" s="46"/>
      <c r="AI13" s="46"/>
      <c r="AJ13" s="46"/>
      <c r="AK13" s="46"/>
      <c r="AL13" s="46"/>
      <c r="AM13" s="46"/>
      <c r="AN13" s="46"/>
      <c r="AO13" s="46"/>
      <c r="AP13" s="46"/>
      <c r="AQ13" s="46"/>
      <c r="AR13" s="46"/>
      <c r="AS13" s="46"/>
      <c r="AT13" s="34"/>
      <c r="AU13" s="34"/>
      <c r="AV13" s="34"/>
      <c r="AW13" s="34"/>
      <c r="AX13" s="34"/>
      <c r="AY13" s="34"/>
      <c r="AZ13" s="34"/>
      <c r="BA13" s="34"/>
      <c r="BB13" s="34"/>
      <c r="BC13" s="34"/>
      <c r="BD13" s="34"/>
      <c r="BE13" s="34"/>
      <c r="BF13" s="34"/>
      <c r="BG13" s="34"/>
      <c r="BH13" s="34"/>
      <c r="BI13" s="34"/>
      <c r="BJ13" s="34"/>
      <c r="BK13" s="34"/>
      <c r="BL13" s="34"/>
      <c r="BM13" s="34"/>
    </row>
    <row r="14" spans="1:65" ht="55.5" customHeight="1" x14ac:dyDescent="0.25">
      <c r="B14" s="167"/>
      <c r="C14" s="168"/>
      <c r="D14" s="168"/>
      <c r="E14" s="169"/>
      <c r="F14" s="168"/>
      <c r="G14" s="164"/>
      <c r="H14" s="165"/>
      <c r="I14" s="162"/>
      <c r="J14" s="166"/>
      <c r="K14" s="165"/>
      <c r="L14" s="162"/>
      <c r="M14" s="163"/>
      <c r="N14" s="39"/>
      <c r="O14" s="40"/>
      <c r="P14" s="39" t="str">
        <f t="shared" si="0"/>
        <v/>
      </c>
      <c r="Q14" s="39"/>
      <c r="R14" s="39"/>
      <c r="S14" s="41" t="str">
        <f t="shared" ref="S14:S18" si="1">IF(AND(Q14="Preventivo",R14="Automático"),"50%",IF(AND(Q14="Preventivo",R14="Manual"),"40%",IF(AND(Q14="Detectivo",R14="Automático"),"40%",IF(AND(Q14="Detectivo",R14="Manual"),"30%",IF(AND(Q14="Correctivo",R14="Automático"),"35%",IF(AND(Q14="Correctivo",R14="Manual"),"25%",""))))))</f>
        <v/>
      </c>
      <c r="T14" s="39"/>
      <c r="U14" s="39"/>
      <c r="V14" s="39"/>
      <c r="W14" s="42" t="str">
        <f>IFERROR(IF(AND(P13="Probabilidad",P14="Probabilidad"),(Y13-(+Y13*S14)),IF(P14="Probabilidad",(I13-(+I13*S14)),IF(P14="Impacto",Y13,""))),"")</f>
        <v/>
      </c>
      <c r="X14" s="62" t="str">
        <f t="shared" ref="X14:X18" si="2">IFERROR(IF(W14="","",IF(W14&lt;=0.2,"Muy Baja",IF(W14&lt;=0.4,"Baja",IF(W14&lt;=0.6,"Media",IF(W14&lt;=0.8,"Alta","Muy Alta"))))),"")</f>
        <v/>
      </c>
      <c r="Y14" s="41" t="str">
        <f t="shared" ref="Y14:Y18" si="3">+W14</f>
        <v/>
      </c>
      <c r="Z14" s="62" t="str">
        <f t="shared" ref="Z14:Z18" si="4">IFERROR(IF(AA14="","",IF(AA14&lt;=0.2,"Leve",IF(AA14&lt;=0.4,"Menor",IF(AA14&lt;=0.6,"Moderado",IF(AA14&lt;=0.8,"Mayor","Catastrófico"))))),"")</f>
        <v/>
      </c>
      <c r="AA14" s="41" t="str">
        <f>IFERROR(IF(AND(P13="Impacto",P14="Impacto"),(AA13-(+AA13*S14)),IF(P14="Impacto",(L13-(+L13*S14)),IF(P14="Probabilidad",AA13,""))),"")</f>
        <v/>
      </c>
      <c r="AB14" s="74" t="str">
        <f t="shared" ref="AB14:AB18" si="5">IFERROR(IF(OR(AND(X14="Muy Baja",Z14="Leve"),AND(X14="Muy Baja",Z14="Menor"),AND(X14="Baja",Z14="Leve")),"Bajo",IF(OR(AND(X14="Muy baja",Z14="Moderado"),AND(X14="Baja",Z14="Menor"),AND(X14="Baja",Z14="Moderado"),AND(X14="Media",Z14="Leve"),AND(X14="Media",Z14="Menor"),AND(X14="Media",Z14="Moderado"),AND(X14="Alta",Z14="Leve"),AND(X14="Alta",Z14="Menor")),"Moderado",IF(OR(AND(X14="Muy Baja",Z14="Mayor"),AND(X14="Baja",Z14="Mayor"),AND(X14="Media",Z14="Mayor"),AND(X14="Alta",Z14="Moderado"),AND(X14="Alta",Z14="Mayor"),AND(X14="Muy Alta",Z14="Leve"),AND(X14="Muy Alta",Z14="Menor"),AND(X14="Muy Alta",Z14="Moderado"),AND(X14="Muy Alta",Z14="Mayor")),"Alto",IF(OR(AND(X14="Muy Baja",Z14="Catastrófico"),AND(X14="Baja",Z14="Catastrófico"),AND(X14="Media",Z14="Catastrófico"),AND(X14="Alta",Z14="Catastrófico"),AND(X14="Muy Alta",Z14="Catastrófico")),"Extremo","")))),"")</f>
        <v/>
      </c>
      <c r="AC14" s="73"/>
      <c r="AD14" s="75"/>
      <c r="AE14" s="46"/>
      <c r="AF14" s="46"/>
      <c r="AG14" s="46"/>
      <c r="AH14" s="46"/>
      <c r="AI14" s="46"/>
      <c r="AJ14" s="46"/>
      <c r="AK14" s="46"/>
      <c r="AL14" s="46"/>
      <c r="AM14" s="46"/>
      <c r="AN14" s="46"/>
      <c r="AO14" s="46"/>
      <c r="AP14" s="46"/>
      <c r="AQ14" s="46"/>
      <c r="AR14" s="46"/>
      <c r="AS14" s="46"/>
      <c r="AT14" s="34"/>
      <c r="AU14" s="34"/>
      <c r="AV14" s="34"/>
      <c r="AW14" s="34"/>
      <c r="AX14" s="34"/>
      <c r="AY14" s="34"/>
      <c r="AZ14" s="34"/>
      <c r="BA14" s="34"/>
      <c r="BB14" s="34"/>
      <c r="BC14" s="34"/>
      <c r="BD14" s="34"/>
      <c r="BE14" s="34"/>
      <c r="BF14" s="34"/>
      <c r="BG14" s="34"/>
      <c r="BH14" s="34"/>
      <c r="BI14" s="34"/>
      <c r="BJ14" s="34"/>
      <c r="BK14" s="34"/>
      <c r="BL14" s="34"/>
      <c r="BM14" s="34"/>
    </row>
    <row r="15" spans="1:65" ht="55.5" customHeight="1" x14ac:dyDescent="0.25">
      <c r="B15" s="167"/>
      <c r="C15" s="168"/>
      <c r="D15" s="168"/>
      <c r="E15" s="169"/>
      <c r="F15" s="168"/>
      <c r="G15" s="164"/>
      <c r="H15" s="165"/>
      <c r="I15" s="162"/>
      <c r="J15" s="166"/>
      <c r="K15" s="165"/>
      <c r="L15" s="162"/>
      <c r="M15" s="163"/>
      <c r="N15" s="39"/>
      <c r="O15" s="40"/>
      <c r="P15" s="39" t="str">
        <f t="shared" si="0"/>
        <v/>
      </c>
      <c r="Q15" s="39"/>
      <c r="R15" s="39"/>
      <c r="S15" s="41" t="str">
        <f t="shared" si="1"/>
        <v/>
      </c>
      <c r="T15" s="39"/>
      <c r="U15" s="39"/>
      <c r="V15" s="39"/>
      <c r="W15" s="42" t="str">
        <f>IFERROR(IF(AND(P14="Probabilidad",P15="Probabilidad"),(Y14-(+Y14*S15)),IF(AND(P14="Impacto",P15="Probabilidad"),(Y13-(+Y13*S15)),IF(P15="Impacto",Y14,""))),"")</f>
        <v/>
      </c>
      <c r="X15" s="62" t="str">
        <f t="shared" si="2"/>
        <v/>
      </c>
      <c r="Y15" s="41" t="str">
        <f t="shared" si="3"/>
        <v/>
      </c>
      <c r="Z15" s="62" t="str">
        <f t="shared" si="4"/>
        <v/>
      </c>
      <c r="AA15" s="41" t="str">
        <f>IFERROR(IF(AND(P14="Impacto",P15="Impacto"),(AA14-(+AA14*S15)),IF(AND(P14="Probabilidad",P15="Impacto"),(AA13-(+AA13*S15)),IF(P15="Probabilidad",AA14,""))),"")</f>
        <v/>
      </c>
      <c r="AB15" s="74" t="str">
        <f t="shared" si="5"/>
        <v/>
      </c>
      <c r="AC15" s="73"/>
      <c r="AD15" s="75"/>
      <c r="AE15" s="46"/>
      <c r="AF15" s="46"/>
      <c r="AG15" s="46"/>
      <c r="AH15" s="46"/>
      <c r="AI15" s="46"/>
      <c r="AJ15" s="46"/>
      <c r="AK15" s="46"/>
      <c r="AL15" s="46"/>
      <c r="AM15" s="46"/>
      <c r="AN15" s="46"/>
      <c r="AO15" s="46"/>
      <c r="AP15" s="46"/>
      <c r="AQ15" s="46"/>
      <c r="AR15" s="46"/>
      <c r="AS15" s="46"/>
      <c r="AT15" s="34"/>
      <c r="AU15" s="34"/>
      <c r="AV15" s="34"/>
      <c r="AW15" s="34"/>
      <c r="AX15" s="34"/>
      <c r="AY15" s="34"/>
      <c r="AZ15" s="34"/>
      <c r="BA15" s="34"/>
      <c r="BB15" s="34"/>
      <c r="BC15" s="34"/>
      <c r="BD15" s="34"/>
      <c r="BE15" s="34"/>
      <c r="BF15" s="34"/>
      <c r="BG15" s="34"/>
      <c r="BH15" s="34"/>
      <c r="BI15" s="34"/>
      <c r="BJ15" s="34"/>
      <c r="BK15" s="34"/>
      <c r="BL15" s="34"/>
      <c r="BM15" s="34"/>
    </row>
    <row r="16" spans="1:65" ht="55.5" customHeight="1" x14ac:dyDescent="0.25">
      <c r="B16" s="167"/>
      <c r="C16" s="168"/>
      <c r="D16" s="168"/>
      <c r="E16" s="169"/>
      <c r="F16" s="168"/>
      <c r="G16" s="164"/>
      <c r="H16" s="165"/>
      <c r="I16" s="162"/>
      <c r="J16" s="166"/>
      <c r="K16" s="165"/>
      <c r="L16" s="162"/>
      <c r="M16" s="163"/>
      <c r="N16" s="39"/>
      <c r="O16" s="40"/>
      <c r="P16" s="39" t="str">
        <f t="shared" si="0"/>
        <v/>
      </c>
      <c r="Q16" s="39"/>
      <c r="R16" s="39"/>
      <c r="S16" s="41" t="str">
        <f t="shared" si="1"/>
        <v/>
      </c>
      <c r="T16" s="39"/>
      <c r="U16" s="39"/>
      <c r="V16" s="39"/>
      <c r="W16" s="42" t="str">
        <f t="shared" ref="W16:W18" si="6">IFERROR(IF(AND(P15="Probabilidad",P16="Probabilidad"),(Y15-(+Y15*S16)),IF(AND(P15="Impacto",P16="Probabilidad"),(Y14-(+Y14*S16)),IF(P16="Impacto",Y15,""))),"")</f>
        <v/>
      </c>
      <c r="X16" s="62" t="str">
        <f t="shared" si="2"/>
        <v/>
      </c>
      <c r="Y16" s="41" t="str">
        <f t="shared" si="3"/>
        <v/>
      </c>
      <c r="Z16" s="62" t="str">
        <f t="shared" si="4"/>
        <v/>
      </c>
      <c r="AA16" s="41" t="str">
        <f t="shared" ref="AA16:AA18" si="7">IFERROR(IF(AND(P15="Impacto",P16="Impacto"),(AA15-(+AA15*S16)),IF(AND(P15="Probabilidad",P16="Impacto"),(AA14-(+AA14*S16)),IF(P16="Probabilidad",AA15,""))),"")</f>
        <v/>
      </c>
      <c r="AB16" s="74" t="str">
        <f>IFERROR(IF(OR(AND(X16="Muy Baja",Z16="Leve"),AND(X16="Muy Baja",Z16="Menor"),AND(X16="Baja",Z16="Leve")),"Bajo",IF(OR(AND(X16="Muy baja",Z16="Moderado"),AND(X16="Baja",Z16="Menor"),AND(X16="Baja",Z16="Moderado"),AND(X16="Media",Z16="Leve"),AND(X16="Media",Z16="Menor"),AND(X16="Media",Z16="Moderado"),AND(X16="Alta",Z16="Leve"),AND(X16="Alta",Z16="Menor")),"Moderado",IF(OR(AND(X16="Muy Baja",Z16="Mayor"),AND(X16="Baja",Z16="Mayor"),AND(X16="Media",Z16="Mayor"),AND(X16="Alta",Z16="Moderado"),AND(X16="Alta",Z16="Mayor"),AND(X16="Muy Alta",Z16="Leve"),AND(X16="Muy Alta",Z16="Menor"),AND(X16="Muy Alta",Z16="Moderado"),AND(X16="Muy Alta",Z16="Mayor")),"Alto",IF(OR(AND(X16="Muy Baja",Z16="Catastrófico"),AND(X16="Baja",Z16="Catastrófico"),AND(X16="Media",Z16="Catastrófico"),AND(X16="Alta",Z16="Catastrófico"),AND(X16="Muy Alta",Z16="Catastrófico")),"Extremo","")))),"")</f>
        <v/>
      </c>
      <c r="AC16" s="73"/>
      <c r="AD16" s="75"/>
      <c r="AE16" s="46"/>
      <c r="AF16" s="46"/>
      <c r="AG16" s="46"/>
      <c r="AH16" s="46"/>
      <c r="AI16" s="46"/>
      <c r="AJ16" s="46"/>
      <c r="AK16" s="46"/>
      <c r="AL16" s="46"/>
      <c r="AM16" s="46"/>
      <c r="AN16" s="46"/>
      <c r="AO16" s="46"/>
      <c r="AP16" s="46"/>
      <c r="AQ16" s="46"/>
      <c r="AR16" s="46"/>
      <c r="AS16" s="46"/>
      <c r="AT16" s="34"/>
      <c r="AU16" s="34"/>
      <c r="AV16" s="34"/>
      <c r="AW16" s="34"/>
      <c r="AX16" s="34"/>
      <c r="AY16" s="34"/>
      <c r="AZ16" s="34"/>
      <c r="BA16" s="34"/>
      <c r="BB16" s="34"/>
      <c r="BC16" s="34"/>
      <c r="BD16" s="34"/>
      <c r="BE16" s="34"/>
      <c r="BF16" s="34"/>
      <c r="BG16" s="34"/>
      <c r="BH16" s="34"/>
      <c r="BI16" s="34"/>
      <c r="BJ16" s="34"/>
      <c r="BK16" s="34"/>
      <c r="BL16" s="34"/>
      <c r="BM16" s="34"/>
    </row>
    <row r="17" spans="2:65" ht="55.5" customHeight="1" x14ac:dyDescent="0.25">
      <c r="B17" s="167"/>
      <c r="C17" s="168"/>
      <c r="D17" s="168"/>
      <c r="E17" s="169"/>
      <c r="F17" s="168"/>
      <c r="G17" s="164"/>
      <c r="H17" s="165"/>
      <c r="I17" s="162"/>
      <c r="J17" s="166"/>
      <c r="K17" s="165"/>
      <c r="L17" s="162"/>
      <c r="M17" s="163"/>
      <c r="N17" s="39"/>
      <c r="O17" s="43"/>
      <c r="P17" s="44" t="str">
        <f t="shared" si="0"/>
        <v/>
      </c>
      <c r="Q17" s="45"/>
      <c r="R17" s="45"/>
      <c r="S17" s="41" t="str">
        <f t="shared" si="1"/>
        <v/>
      </c>
      <c r="T17" s="45"/>
      <c r="U17" s="45"/>
      <c r="V17" s="45"/>
      <c r="W17" s="42" t="str">
        <f t="shared" si="6"/>
        <v/>
      </c>
      <c r="X17" s="62" t="str">
        <f t="shared" si="2"/>
        <v/>
      </c>
      <c r="Y17" s="41" t="str">
        <f t="shared" si="3"/>
        <v/>
      </c>
      <c r="Z17" s="62" t="str">
        <f t="shared" si="4"/>
        <v/>
      </c>
      <c r="AA17" s="41" t="str">
        <f t="shared" si="7"/>
        <v/>
      </c>
      <c r="AB17" s="63" t="str">
        <f t="shared" si="5"/>
        <v/>
      </c>
      <c r="AC17" s="76"/>
      <c r="AD17" s="46"/>
      <c r="AE17" s="46"/>
      <c r="AF17" s="46"/>
      <c r="AG17" s="46"/>
      <c r="AH17" s="46"/>
      <c r="AI17" s="46"/>
      <c r="AJ17" s="46"/>
      <c r="AK17" s="46"/>
      <c r="AL17" s="46"/>
      <c r="AM17" s="46"/>
      <c r="AN17" s="46"/>
      <c r="AO17" s="46"/>
      <c r="AP17" s="46"/>
      <c r="AQ17" s="46"/>
      <c r="AR17" s="46"/>
      <c r="AS17" s="46"/>
      <c r="AT17" s="34"/>
      <c r="AU17" s="34"/>
      <c r="AV17" s="34"/>
      <c r="AW17" s="34"/>
      <c r="AX17" s="34"/>
      <c r="AY17" s="34"/>
      <c r="AZ17" s="34"/>
      <c r="BA17" s="34"/>
      <c r="BB17" s="34"/>
      <c r="BC17" s="34"/>
      <c r="BD17" s="34"/>
      <c r="BE17" s="34"/>
      <c r="BF17" s="34"/>
      <c r="BG17" s="34"/>
      <c r="BH17" s="34"/>
      <c r="BI17" s="34"/>
      <c r="BJ17" s="34"/>
      <c r="BK17" s="34"/>
      <c r="BL17" s="34"/>
      <c r="BM17" s="34"/>
    </row>
    <row r="18" spans="2:65" ht="55.5" customHeight="1" x14ac:dyDescent="0.25">
      <c r="B18" s="167"/>
      <c r="C18" s="168"/>
      <c r="D18" s="168"/>
      <c r="E18" s="169"/>
      <c r="F18" s="168"/>
      <c r="G18" s="164"/>
      <c r="H18" s="165"/>
      <c r="I18" s="162"/>
      <c r="J18" s="166"/>
      <c r="K18" s="165"/>
      <c r="L18" s="162"/>
      <c r="M18" s="163"/>
      <c r="N18" s="39"/>
      <c r="O18" s="43"/>
      <c r="P18" s="44" t="str">
        <f t="shared" si="0"/>
        <v/>
      </c>
      <c r="Q18" s="45"/>
      <c r="R18" s="45"/>
      <c r="S18" s="41" t="str">
        <f t="shared" si="1"/>
        <v/>
      </c>
      <c r="T18" s="45"/>
      <c r="U18" s="45"/>
      <c r="V18" s="45"/>
      <c r="W18" s="42" t="str">
        <f t="shared" si="6"/>
        <v/>
      </c>
      <c r="X18" s="62" t="str">
        <f t="shared" si="2"/>
        <v/>
      </c>
      <c r="Y18" s="41" t="str">
        <f t="shared" si="3"/>
        <v/>
      </c>
      <c r="Z18" s="62" t="str">
        <f t="shared" si="4"/>
        <v/>
      </c>
      <c r="AA18" s="41" t="str">
        <f t="shared" si="7"/>
        <v/>
      </c>
      <c r="AB18" s="63" t="str">
        <f t="shared" si="5"/>
        <v/>
      </c>
      <c r="AC18" s="65"/>
      <c r="AD18" s="46"/>
      <c r="AE18" s="46"/>
      <c r="AF18" s="46"/>
      <c r="AG18" s="46"/>
      <c r="AH18" s="46"/>
      <c r="AI18" s="46"/>
      <c r="AJ18" s="46"/>
      <c r="AK18" s="46"/>
      <c r="AL18" s="46"/>
      <c r="AM18" s="46"/>
      <c r="AN18" s="46"/>
      <c r="AO18" s="46"/>
      <c r="AP18" s="46"/>
      <c r="AQ18" s="46"/>
      <c r="AR18" s="46"/>
      <c r="AS18" s="46"/>
      <c r="AT18" s="34"/>
      <c r="AU18" s="34"/>
      <c r="AV18" s="34"/>
      <c r="AW18" s="34"/>
      <c r="AX18" s="34"/>
      <c r="AY18" s="34"/>
      <c r="AZ18" s="34"/>
      <c r="BA18" s="34"/>
      <c r="BB18" s="34"/>
      <c r="BC18" s="34"/>
      <c r="BD18" s="34"/>
      <c r="BE18" s="34"/>
      <c r="BF18" s="34"/>
      <c r="BG18" s="34"/>
      <c r="BH18" s="34"/>
      <c r="BI18" s="34"/>
      <c r="BJ18" s="34"/>
      <c r="BK18" s="34"/>
      <c r="BL18" s="34"/>
      <c r="BM18" s="34"/>
    </row>
    <row r="19" spans="2:65" ht="55.5" customHeight="1" x14ac:dyDescent="0.25">
      <c r="B19" s="167"/>
      <c r="C19" s="168"/>
      <c r="D19" s="168"/>
      <c r="E19" s="169"/>
      <c r="F19" s="168"/>
      <c r="G19" s="164"/>
      <c r="H19" s="165" t="str">
        <f>IF(G19&lt;=0,"",IF(G19&lt;=2,"Muy Baja",IF(G19&lt;=24,"Baja",IF(G19&lt;=500,"Media",IF(G19&lt;=5000,"Alta","Muy Alta")))))</f>
        <v/>
      </c>
      <c r="I19" s="162" t="str">
        <f>IF(H19="","",IF(H19="Muy Baja",0.2,IF(H19="Baja",0.4,IF(H19="Media",0.6,IF(H19="Alta",0.8,IF(H19="Muy Alta",1,))))))</f>
        <v/>
      </c>
      <c r="J19" s="166"/>
      <c r="K19" s="165" t="str">
        <f>IF(OR(J19='4.Tabla de Impacto'!$C$17,J19='4.Tabla de Impacto'!$D$17),"Leve",IF(OR(J19='4.Tabla de Impacto'!$C$18,J19='4.Tabla de Impacto'!$D$18),"Menor",IF(OR(J19='4.Tabla de Impacto'!$C$19,J19='4.Tabla de Impacto'!$D$19),"Moderado",IF(OR(J19='4.Tabla de Impacto'!$C$20,J19='4.Tabla de Impacto'!$D$20),"Mayor",IF(OR(J19='4.Tabla de Impacto'!$C$21,J19='4.Tabla de Impacto'!$D$21),"Catastrófico","")))))</f>
        <v/>
      </c>
      <c r="L19" s="162" t="str">
        <f>IF(K19="","",IF(K19="Leve",0.2,IF(K19="Menor",0.4,IF(K19="Moderado",0.6,IF(K19="Mayor",0.8,IF(K19="Catastrófico",1,))))))</f>
        <v/>
      </c>
      <c r="M19" s="163" t="str">
        <f>IF(OR(AND(H19="Muy Baja",K19="Leve"),AND(H19="Muy Baja",K19="Menor"),AND(H19="Baja",K19="Leve")),"Bajo",IF(OR(AND(H19="Muy baja",K19="Moderado"),AND(H19="Baja",K19="Menor"),AND(H19="Baja",K19="Moderado"),AND(H19="Media",K19="Leve"),AND(H19="Media",K19="Menor"),AND(H19="Media",K19="Moderado"),AND(H19="Alta",K19="Leve"),AND(H19="Alta",K19="Menor")),"Moderado",IF(OR(AND(H19="Muy Baja",K19="Mayor"),AND(H19="Baja",K19="Mayor"),AND(H19="Media",K19="Mayor"),AND(H19="Alta",K19="Moderado"),AND(H19="Alta",K19="Mayor"),AND(H19="Muy Alta",K19="Leve"),AND(H19="Muy Alta",K19="Menor"),AND(H19="Muy Alta",K19="Moderado"),AND(H19="Muy Alta",K19="Mayor")),"Alto",IF(OR(AND(H19="Muy Baja",K19="Catastrófico"),AND(H19="Baja",K19="Catastrófico"),AND(H19="Media",K19="Catastrófico"),AND(H19="Alta",K19="Catastrófico"),AND(H19="Muy Alta",K19="Catastrófico")),"Extremo",""))))</f>
        <v/>
      </c>
      <c r="N19" s="39"/>
      <c r="O19" s="40"/>
      <c r="P19" s="39" t="str">
        <f t="shared" ref="P19:P72" si="8">IF(OR(Q19="Preventivo",Q19="Detectivo"),"Probabilidad",IF(Q19="Correctivo","Impacto",""))</f>
        <v/>
      </c>
      <c r="Q19" s="39"/>
      <c r="R19" s="39"/>
      <c r="S19" s="41" t="str">
        <f>IF(AND(Q19="Preventivo",R19="Automático"),"50%",IF(AND(Q19="Preventivo",R19="Manual"),"40%",IF(AND(Q19="Detectivo",R19="Automático"),"40%",IF(AND(Q19="Detectivo",R19="Manual"),"30%",IF(AND(Q19="Correctivo",R19="Automático"),"35%",IF(AND(Q19="Correctivo",R19="Manual"),"25%",""))))))</f>
        <v/>
      </c>
      <c r="T19" s="39"/>
      <c r="U19" s="39"/>
      <c r="V19" s="39"/>
      <c r="W19" s="42" t="str">
        <f>IFERROR(IF(P19="Probabilidad",(I19-(+I19*S19)),IF(P19="Impacto",I19,"")),"")</f>
        <v/>
      </c>
      <c r="X19" s="62" t="str">
        <f>IFERROR(IF(W19="","",IF(W19&lt;=0.2,"Muy Baja",IF(W19&lt;=0.4,"Baja",IF(W19&lt;=0.6,"Media",IF(W19&lt;=0.8,"Alta","Muy Alta"))))),"")</f>
        <v/>
      </c>
      <c r="Y19" s="41" t="str">
        <f>+W19</f>
        <v/>
      </c>
      <c r="Z19" s="62" t="str">
        <f>IFERROR(IF(AA19="","",IF(AA19&lt;=0.2,"Leve",IF(AA19&lt;=0.4,"Menor",IF(AA19&lt;=0.6,"Moderado",IF(AA19&lt;=0.8,"Mayor","Catastrófico"))))),"")</f>
        <v/>
      </c>
      <c r="AA19" s="41" t="str">
        <f>IFERROR(IF(P19="Impacto",(L19-(+L19*S19)),IF(P19="Probabilidad",L19,"")),"")</f>
        <v/>
      </c>
      <c r="AB19" s="63" t="str">
        <f>IFERROR(IF(OR(AND(X19="Muy Baja",Z19="Leve"),AND(X19="Muy Baja",Z19="Menor"),AND(X19="Baja",Z19="Leve")),"Bajo",IF(OR(AND(X19="Muy baja",Z19="Moderado"),AND(X19="Baja",Z19="Menor"),AND(X19="Baja",Z19="Moderado"),AND(X19="Media",Z19="Leve"),AND(X19="Media",Z19="Menor"),AND(X19="Media",Z19="Moderado"),AND(X19="Alta",Z19="Leve"),AND(X19="Alta",Z19="Menor")),"Moderado",IF(OR(AND(X19="Muy Baja",Z19="Mayor"),AND(X19="Baja",Z19="Mayor"),AND(X19="Media",Z19="Mayor"),AND(X19="Alta",Z19="Moderado"),AND(X19="Alta",Z19="Mayor"),AND(X19="Muy Alta",Z19="Leve"),AND(X19="Muy Alta",Z19="Menor"),AND(X19="Muy Alta",Z19="Moderado"),AND(X19="Muy Alta",Z19="Mayor")),"Alto",IF(OR(AND(X19="Muy Baja",Z19="Catastrófico"),AND(X19="Baja",Z19="Catastrófico"),AND(X19="Media",Z19="Catastrófico"),AND(X19="Alta",Z19="Catastrófico"),AND(X19="Muy Alta",Z19="Catastrófico")),"Extremo","")))),"")</f>
        <v/>
      </c>
      <c r="AC19" s="64"/>
      <c r="AD19" s="46"/>
      <c r="AE19" s="46"/>
      <c r="AF19" s="46"/>
      <c r="AG19" s="46"/>
      <c r="AH19" s="46"/>
      <c r="AI19" s="46"/>
      <c r="AJ19" s="46"/>
      <c r="AK19" s="46"/>
      <c r="AL19" s="46"/>
      <c r="AM19" s="46"/>
      <c r="AN19" s="46"/>
      <c r="AO19" s="46"/>
      <c r="AP19" s="46"/>
      <c r="AQ19" s="46"/>
      <c r="AR19" s="46"/>
      <c r="AS19" s="46"/>
      <c r="AT19" s="34"/>
      <c r="AU19" s="34"/>
      <c r="AV19" s="34"/>
      <c r="AW19" s="34"/>
      <c r="AX19" s="34"/>
      <c r="AY19" s="34"/>
      <c r="AZ19" s="34"/>
      <c r="BA19" s="34"/>
      <c r="BB19" s="34"/>
      <c r="BC19" s="34"/>
      <c r="BD19" s="34"/>
      <c r="BE19" s="34"/>
      <c r="BF19" s="34"/>
      <c r="BG19" s="34"/>
      <c r="BH19" s="34"/>
      <c r="BI19" s="34"/>
      <c r="BJ19" s="34"/>
      <c r="BK19" s="34"/>
      <c r="BL19" s="34"/>
      <c r="BM19" s="34"/>
    </row>
    <row r="20" spans="2:65" ht="55.5" customHeight="1" x14ac:dyDescent="0.25">
      <c r="B20" s="167"/>
      <c r="C20" s="168"/>
      <c r="D20" s="168"/>
      <c r="E20" s="169"/>
      <c r="F20" s="168"/>
      <c r="G20" s="164"/>
      <c r="H20" s="165"/>
      <c r="I20" s="162"/>
      <c r="J20" s="166"/>
      <c r="K20" s="165"/>
      <c r="L20" s="162"/>
      <c r="M20" s="163"/>
      <c r="N20" s="39"/>
      <c r="O20" s="40"/>
      <c r="P20" s="39" t="str">
        <f t="shared" si="8"/>
        <v/>
      </c>
      <c r="Q20" s="39"/>
      <c r="R20" s="39"/>
      <c r="S20" s="41" t="str">
        <f t="shared" ref="S20:S24" si="9">IF(AND(Q20="Preventivo",R20="Automático"),"50%",IF(AND(Q20="Preventivo",R20="Manual"),"40%",IF(AND(Q20="Detectivo",R20="Automático"),"40%",IF(AND(Q20="Detectivo",R20="Manual"),"30%",IF(AND(Q20="Correctivo",R20="Automático"),"35%",IF(AND(Q20="Correctivo",R20="Manual"),"25%",""))))))</f>
        <v/>
      </c>
      <c r="T20" s="39"/>
      <c r="U20" s="39"/>
      <c r="V20" s="39"/>
      <c r="W20" s="42" t="str">
        <f>IFERROR(IF(AND(P19="Probabilidad",P20="Probabilidad"),(Y19-(+Y19*S20)),IF(P20="Probabilidad",(I19-(+I19*S20)),IF(P20="Impacto",Y19,""))),"")</f>
        <v/>
      </c>
      <c r="X20" s="62" t="str">
        <f t="shared" ref="X20:X24" si="10">IFERROR(IF(W20="","",IF(W20&lt;=0.2,"Muy Baja",IF(W20&lt;=0.4,"Baja",IF(W20&lt;=0.6,"Media",IF(W20&lt;=0.8,"Alta","Muy Alta"))))),"")</f>
        <v/>
      </c>
      <c r="Y20" s="41" t="str">
        <f t="shared" ref="Y20:Y24" si="11">+W20</f>
        <v/>
      </c>
      <c r="Z20" s="62" t="str">
        <f t="shared" ref="Z20:Z24" si="12">IFERROR(IF(AA20="","",IF(AA20&lt;=0.2,"Leve",IF(AA20&lt;=0.4,"Menor",IF(AA20&lt;=0.6,"Moderado",IF(AA20&lt;=0.8,"Mayor","Catastrófico"))))),"")</f>
        <v/>
      </c>
      <c r="AA20" s="41" t="str">
        <f>IFERROR(IF(AND(P19="Impacto",P20="Impacto"),(AA19-(+AA19*S20)),IF(P20="Impacto",(L19-(+L19*S20)),IF(P20="Probabilidad",AA19,""))),"")</f>
        <v/>
      </c>
      <c r="AB20" s="63" t="str">
        <f t="shared" ref="AB20:AB21" si="13">IFERROR(IF(OR(AND(X20="Muy Baja",Z20="Leve"),AND(X20="Muy Baja",Z20="Menor"),AND(X20="Baja",Z20="Leve")),"Bajo",IF(OR(AND(X20="Muy baja",Z20="Moderado"),AND(X20="Baja",Z20="Menor"),AND(X20="Baja",Z20="Moderado"),AND(X20="Media",Z20="Leve"),AND(X20="Media",Z20="Menor"),AND(X20="Media",Z20="Moderado"),AND(X20="Alta",Z20="Leve"),AND(X20="Alta",Z20="Menor")),"Moderado",IF(OR(AND(X20="Muy Baja",Z20="Mayor"),AND(X20="Baja",Z20="Mayor"),AND(X20="Media",Z20="Mayor"),AND(X20="Alta",Z20="Moderado"),AND(X20="Alta",Z20="Mayor"),AND(X20="Muy Alta",Z20="Leve"),AND(X20="Muy Alta",Z20="Menor"),AND(X20="Muy Alta",Z20="Moderado"),AND(X20="Muy Alta",Z20="Mayor")),"Alto",IF(OR(AND(X20="Muy Baja",Z20="Catastrófico"),AND(X20="Baja",Z20="Catastrófico"),AND(X20="Media",Z20="Catastrófico"),AND(X20="Alta",Z20="Catastrófico"),AND(X20="Muy Alta",Z20="Catastrófico")),"Extremo","")))),"")</f>
        <v/>
      </c>
      <c r="AC20" s="64"/>
      <c r="AD20" s="46"/>
      <c r="AE20" s="46"/>
      <c r="AF20" s="46"/>
      <c r="AG20" s="46"/>
      <c r="AH20" s="46"/>
      <c r="AI20" s="46"/>
      <c r="AJ20" s="46"/>
      <c r="AK20" s="46"/>
      <c r="AL20" s="46"/>
      <c r="AM20" s="46"/>
      <c r="AN20" s="46"/>
      <c r="AO20" s="46"/>
      <c r="AP20" s="46"/>
      <c r="AQ20" s="46"/>
      <c r="AR20" s="46"/>
      <c r="AS20" s="46"/>
      <c r="AT20" s="34"/>
      <c r="AU20" s="34"/>
      <c r="AV20" s="34"/>
      <c r="AW20" s="34"/>
      <c r="AX20" s="34"/>
      <c r="AY20" s="34"/>
      <c r="AZ20" s="34"/>
      <c r="BA20" s="34"/>
      <c r="BB20" s="34"/>
      <c r="BC20" s="34"/>
      <c r="BD20" s="34"/>
      <c r="BE20" s="34"/>
      <c r="BF20" s="34"/>
      <c r="BG20" s="34"/>
      <c r="BH20" s="34"/>
      <c r="BI20" s="34"/>
      <c r="BJ20" s="34"/>
      <c r="BK20" s="34"/>
      <c r="BL20" s="34"/>
      <c r="BM20" s="34"/>
    </row>
    <row r="21" spans="2:65" ht="55.5" customHeight="1" x14ac:dyDescent="0.25">
      <c r="B21" s="167"/>
      <c r="C21" s="168"/>
      <c r="D21" s="168"/>
      <c r="E21" s="169"/>
      <c r="F21" s="168"/>
      <c r="G21" s="164"/>
      <c r="H21" s="165"/>
      <c r="I21" s="162"/>
      <c r="J21" s="166"/>
      <c r="K21" s="165"/>
      <c r="L21" s="162"/>
      <c r="M21" s="163"/>
      <c r="N21" s="39"/>
      <c r="O21" s="40"/>
      <c r="P21" s="39" t="str">
        <f t="shared" si="8"/>
        <v/>
      </c>
      <c r="Q21" s="39"/>
      <c r="R21" s="39"/>
      <c r="S21" s="41" t="str">
        <f t="shared" si="9"/>
        <v/>
      </c>
      <c r="T21" s="39"/>
      <c r="U21" s="39"/>
      <c r="V21" s="39"/>
      <c r="W21" s="42" t="str">
        <f>IFERROR(IF(AND(P20="Probabilidad",P21="Probabilidad"),(Y20-(+Y20*S21)),IF(AND(P20="Impacto",P21="Probabilidad"),(Y19-(+Y19*S21)),IF(P21="Impacto",Y20,""))),"")</f>
        <v/>
      </c>
      <c r="X21" s="62" t="str">
        <f t="shared" si="10"/>
        <v/>
      </c>
      <c r="Y21" s="41" t="str">
        <f t="shared" si="11"/>
        <v/>
      </c>
      <c r="Z21" s="62" t="str">
        <f t="shared" si="12"/>
        <v/>
      </c>
      <c r="AA21" s="41" t="str">
        <f>IFERROR(IF(AND(P20="Impacto",P21="Impacto"),(AA20-(+AA20*S21)),IF(AND(P20="Probabilidad",P21="Impacto"),(AA19-(+AA19*S21)),IF(P21="Probabilidad",AA20,""))),"")</f>
        <v/>
      </c>
      <c r="AB21" s="63" t="str">
        <f t="shared" si="13"/>
        <v/>
      </c>
      <c r="AC21" s="64"/>
      <c r="AD21" s="46"/>
      <c r="AE21" s="46"/>
      <c r="AF21" s="46"/>
      <c r="AG21" s="46"/>
      <c r="AH21" s="46"/>
      <c r="AI21" s="46"/>
      <c r="AJ21" s="46"/>
      <c r="AK21" s="46"/>
      <c r="AL21" s="46"/>
      <c r="AM21" s="46"/>
      <c r="AN21" s="46"/>
      <c r="AO21" s="46"/>
      <c r="AP21" s="46"/>
      <c r="AQ21" s="46"/>
      <c r="AR21" s="46"/>
      <c r="AS21" s="46"/>
      <c r="AT21" s="34"/>
      <c r="AU21" s="34"/>
      <c r="AV21" s="34"/>
      <c r="AW21" s="34"/>
      <c r="AX21" s="34"/>
      <c r="AY21" s="34"/>
      <c r="AZ21" s="34"/>
      <c r="BA21" s="34"/>
      <c r="BB21" s="34"/>
      <c r="BC21" s="34"/>
      <c r="BD21" s="34"/>
      <c r="BE21" s="34"/>
      <c r="BF21" s="34"/>
      <c r="BG21" s="34"/>
      <c r="BH21" s="34"/>
      <c r="BI21" s="34"/>
      <c r="BJ21" s="34"/>
      <c r="BK21" s="34"/>
      <c r="BL21" s="34"/>
      <c r="BM21" s="34"/>
    </row>
    <row r="22" spans="2:65" ht="55.5" customHeight="1" x14ac:dyDescent="0.25">
      <c r="B22" s="167"/>
      <c r="C22" s="168"/>
      <c r="D22" s="168"/>
      <c r="E22" s="169"/>
      <c r="F22" s="168"/>
      <c r="G22" s="164"/>
      <c r="H22" s="165"/>
      <c r="I22" s="162"/>
      <c r="J22" s="166"/>
      <c r="K22" s="165"/>
      <c r="L22" s="162"/>
      <c r="M22" s="163"/>
      <c r="N22" s="39"/>
      <c r="O22" s="40"/>
      <c r="P22" s="39" t="str">
        <f t="shared" si="8"/>
        <v/>
      </c>
      <c r="Q22" s="39"/>
      <c r="R22" s="39"/>
      <c r="S22" s="41" t="str">
        <f t="shared" si="9"/>
        <v/>
      </c>
      <c r="T22" s="39"/>
      <c r="U22" s="39"/>
      <c r="V22" s="39"/>
      <c r="W22" s="42" t="str">
        <f t="shared" ref="W22:W24" si="14">IFERROR(IF(AND(P21="Probabilidad",P22="Probabilidad"),(Y21-(+Y21*S22)),IF(AND(P21="Impacto",P22="Probabilidad"),(Y20-(+Y20*S22)),IF(P22="Impacto",Y21,""))),"")</f>
        <v/>
      </c>
      <c r="X22" s="62" t="str">
        <f t="shared" si="10"/>
        <v/>
      </c>
      <c r="Y22" s="41" t="str">
        <f t="shared" si="11"/>
        <v/>
      </c>
      <c r="Z22" s="62" t="str">
        <f t="shared" si="12"/>
        <v/>
      </c>
      <c r="AA22" s="41" t="str">
        <f t="shared" ref="AA22:AA24" si="15">IFERROR(IF(AND(P21="Impacto",P22="Impacto"),(AA21-(+AA21*S22)),IF(AND(P21="Probabilidad",P22="Impacto"),(AA20-(+AA20*S22)),IF(P22="Probabilidad",AA21,""))),"")</f>
        <v/>
      </c>
      <c r="AB22" s="63" t="str">
        <f>IFERROR(IF(OR(AND(X22="Muy Baja",Z22="Leve"),AND(X22="Muy Baja",Z22="Menor"),AND(X22="Baja",Z22="Leve")),"Bajo",IF(OR(AND(X22="Muy baja",Z22="Moderado"),AND(X22="Baja",Z22="Menor"),AND(X22="Baja",Z22="Moderado"),AND(X22="Media",Z22="Leve"),AND(X22="Media",Z22="Menor"),AND(X22="Media",Z22="Moderado"),AND(X22="Alta",Z22="Leve"),AND(X22="Alta",Z22="Menor")),"Moderado",IF(OR(AND(X22="Muy Baja",Z22="Mayor"),AND(X22="Baja",Z22="Mayor"),AND(X22="Media",Z22="Mayor"),AND(X22="Alta",Z22="Moderado"),AND(X22="Alta",Z22="Mayor"),AND(X22="Muy Alta",Z22="Leve"),AND(X22="Muy Alta",Z22="Menor"),AND(X22="Muy Alta",Z22="Moderado"),AND(X22="Muy Alta",Z22="Mayor")),"Alto",IF(OR(AND(X22="Muy Baja",Z22="Catastrófico"),AND(X22="Baja",Z22="Catastrófico"),AND(X22="Media",Z22="Catastrófico"),AND(X22="Alta",Z22="Catastrófico"),AND(X22="Muy Alta",Z22="Catastrófico")),"Extremo","")))),"")</f>
        <v/>
      </c>
      <c r="AC22" s="64"/>
      <c r="AD22" s="46"/>
      <c r="AE22" s="46"/>
      <c r="AF22" s="46"/>
      <c r="AG22" s="46"/>
      <c r="AH22" s="46"/>
      <c r="AI22" s="46"/>
      <c r="AJ22" s="46"/>
      <c r="AK22" s="46"/>
      <c r="AL22" s="46"/>
      <c r="AM22" s="46"/>
      <c r="AN22" s="46"/>
      <c r="AO22" s="46"/>
      <c r="AP22" s="46"/>
      <c r="AQ22" s="46"/>
      <c r="AR22" s="46"/>
      <c r="AS22" s="46"/>
      <c r="AT22" s="34"/>
      <c r="AU22" s="34"/>
      <c r="AV22" s="34"/>
      <c r="AW22" s="34"/>
      <c r="AX22" s="34"/>
      <c r="AY22" s="34"/>
      <c r="AZ22" s="34"/>
      <c r="BA22" s="34"/>
      <c r="BB22" s="34"/>
      <c r="BC22" s="34"/>
      <c r="BD22" s="34"/>
      <c r="BE22" s="34"/>
      <c r="BF22" s="34"/>
      <c r="BG22" s="34"/>
      <c r="BH22" s="34"/>
      <c r="BI22" s="34"/>
      <c r="BJ22" s="34"/>
      <c r="BK22" s="34"/>
      <c r="BL22" s="34"/>
      <c r="BM22" s="34"/>
    </row>
    <row r="23" spans="2:65" ht="55.5" customHeight="1" x14ac:dyDescent="0.25">
      <c r="B23" s="167"/>
      <c r="C23" s="168"/>
      <c r="D23" s="168"/>
      <c r="E23" s="169"/>
      <c r="F23" s="168"/>
      <c r="G23" s="164"/>
      <c r="H23" s="165"/>
      <c r="I23" s="162"/>
      <c r="J23" s="166"/>
      <c r="K23" s="165"/>
      <c r="L23" s="162"/>
      <c r="M23" s="163"/>
      <c r="N23" s="39"/>
      <c r="O23" s="43"/>
      <c r="P23" s="44" t="str">
        <f t="shared" si="8"/>
        <v/>
      </c>
      <c r="Q23" s="45"/>
      <c r="R23" s="45"/>
      <c r="S23" s="41" t="str">
        <f t="shared" si="9"/>
        <v/>
      </c>
      <c r="T23" s="45"/>
      <c r="U23" s="45"/>
      <c r="V23" s="45"/>
      <c r="W23" s="42" t="str">
        <f t="shared" si="14"/>
        <v/>
      </c>
      <c r="X23" s="62" t="str">
        <f t="shared" si="10"/>
        <v/>
      </c>
      <c r="Y23" s="41" t="str">
        <f t="shared" si="11"/>
        <v/>
      </c>
      <c r="Z23" s="62" t="str">
        <f t="shared" si="12"/>
        <v/>
      </c>
      <c r="AA23" s="41" t="str">
        <f t="shared" si="15"/>
        <v/>
      </c>
      <c r="AB23" s="63" t="str">
        <f t="shared" ref="AB23:AB24" si="16">IFERROR(IF(OR(AND(X23="Muy Baja",Z23="Leve"),AND(X23="Muy Baja",Z23="Menor"),AND(X23="Baja",Z23="Leve")),"Bajo",IF(OR(AND(X23="Muy baja",Z23="Moderado"),AND(X23="Baja",Z23="Menor"),AND(X23="Baja",Z23="Moderado"),AND(X23="Media",Z23="Leve"),AND(X23="Media",Z23="Menor"),AND(X23="Media",Z23="Moderado"),AND(X23="Alta",Z23="Leve"),AND(X23="Alta",Z23="Menor")),"Moderado",IF(OR(AND(X23="Muy Baja",Z23="Mayor"),AND(X23="Baja",Z23="Mayor"),AND(X23="Media",Z23="Mayor"),AND(X23="Alta",Z23="Moderado"),AND(X23="Alta",Z23="Mayor"),AND(X23="Muy Alta",Z23="Leve"),AND(X23="Muy Alta",Z23="Menor"),AND(X23="Muy Alta",Z23="Moderado"),AND(X23="Muy Alta",Z23="Mayor")),"Alto",IF(OR(AND(X23="Muy Baja",Z23="Catastrófico"),AND(X23="Baja",Z23="Catastrófico"),AND(X23="Media",Z23="Catastrófico"),AND(X23="Alta",Z23="Catastrófico"),AND(X23="Muy Alta",Z23="Catastrófico")),"Extremo","")))),"")</f>
        <v/>
      </c>
      <c r="AC23" s="65"/>
      <c r="AD23" s="46"/>
      <c r="AE23" s="46"/>
      <c r="AF23" s="46"/>
      <c r="AG23" s="46"/>
      <c r="AH23" s="46"/>
      <c r="AI23" s="46"/>
      <c r="AJ23" s="46"/>
      <c r="AK23" s="46"/>
      <c r="AL23" s="46"/>
      <c r="AM23" s="46"/>
      <c r="AN23" s="46"/>
      <c r="AO23" s="46"/>
      <c r="AP23" s="46"/>
      <c r="AQ23" s="46"/>
      <c r="AR23" s="46"/>
      <c r="AS23" s="46"/>
      <c r="AT23" s="34"/>
      <c r="AU23" s="34"/>
      <c r="AV23" s="34"/>
      <c r="AW23" s="34"/>
      <c r="AX23" s="34"/>
      <c r="AY23" s="34"/>
      <c r="AZ23" s="34"/>
      <c r="BA23" s="34"/>
      <c r="BB23" s="34"/>
      <c r="BC23" s="34"/>
      <c r="BD23" s="34"/>
      <c r="BE23" s="34"/>
      <c r="BF23" s="34"/>
      <c r="BG23" s="34"/>
      <c r="BH23" s="34"/>
      <c r="BI23" s="34"/>
      <c r="BJ23" s="34"/>
      <c r="BK23" s="34"/>
      <c r="BL23" s="34"/>
      <c r="BM23" s="34"/>
    </row>
    <row r="24" spans="2:65" ht="55.5" customHeight="1" x14ac:dyDescent="0.25">
      <c r="B24" s="167"/>
      <c r="C24" s="168"/>
      <c r="D24" s="168"/>
      <c r="E24" s="169"/>
      <c r="F24" s="168"/>
      <c r="G24" s="164"/>
      <c r="H24" s="165"/>
      <c r="I24" s="162"/>
      <c r="J24" s="166"/>
      <c r="K24" s="165"/>
      <c r="L24" s="162"/>
      <c r="M24" s="163"/>
      <c r="N24" s="39"/>
      <c r="O24" s="43"/>
      <c r="P24" s="44" t="str">
        <f t="shared" si="8"/>
        <v/>
      </c>
      <c r="Q24" s="45"/>
      <c r="R24" s="45"/>
      <c r="S24" s="41" t="str">
        <f t="shared" si="9"/>
        <v/>
      </c>
      <c r="T24" s="45"/>
      <c r="U24" s="45"/>
      <c r="V24" s="45"/>
      <c r="W24" s="42" t="str">
        <f t="shared" si="14"/>
        <v/>
      </c>
      <c r="X24" s="62" t="str">
        <f t="shared" si="10"/>
        <v/>
      </c>
      <c r="Y24" s="41" t="str">
        <f t="shared" si="11"/>
        <v/>
      </c>
      <c r="Z24" s="62" t="str">
        <f t="shared" si="12"/>
        <v/>
      </c>
      <c r="AA24" s="41" t="str">
        <f t="shared" si="15"/>
        <v/>
      </c>
      <c r="AB24" s="63" t="str">
        <f t="shared" si="16"/>
        <v/>
      </c>
      <c r="AC24" s="65"/>
      <c r="AD24" s="46"/>
      <c r="AE24" s="46"/>
      <c r="AF24" s="46"/>
      <c r="AG24" s="46"/>
      <c r="AH24" s="46"/>
      <c r="AI24" s="46"/>
      <c r="AJ24" s="46"/>
      <c r="AK24" s="46"/>
      <c r="AL24" s="46"/>
      <c r="AM24" s="46"/>
      <c r="AN24" s="46"/>
      <c r="AO24" s="46"/>
      <c r="AP24" s="46"/>
      <c r="AQ24" s="46"/>
      <c r="AR24" s="46"/>
      <c r="AS24" s="46"/>
      <c r="AT24" s="34"/>
      <c r="AU24" s="34"/>
      <c r="AV24" s="34"/>
      <c r="AW24" s="34"/>
      <c r="AX24" s="34"/>
      <c r="AY24" s="34"/>
      <c r="AZ24" s="34"/>
      <c r="BA24" s="34"/>
      <c r="BB24" s="34"/>
      <c r="BC24" s="34"/>
      <c r="BD24" s="34"/>
      <c r="BE24" s="34"/>
      <c r="BF24" s="34"/>
      <c r="BG24" s="34"/>
      <c r="BH24" s="34"/>
      <c r="BI24" s="34"/>
      <c r="BJ24" s="34"/>
      <c r="BK24" s="34"/>
      <c r="BL24" s="34"/>
      <c r="BM24" s="34"/>
    </row>
    <row r="25" spans="2:65" ht="55.5" customHeight="1" x14ac:dyDescent="0.25">
      <c r="B25" s="167"/>
      <c r="C25" s="168"/>
      <c r="D25" s="168"/>
      <c r="E25" s="169"/>
      <c r="F25" s="168"/>
      <c r="G25" s="164"/>
      <c r="H25" s="165" t="str">
        <f>IF(G25&lt;=0,"",IF(G25&lt;=2,"Muy Baja",IF(G25&lt;=24,"Baja",IF(G25&lt;=500,"Media",IF(G25&lt;=5000,"Alta","Muy Alta")))))</f>
        <v/>
      </c>
      <c r="I25" s="162" t="str">
        <f>IF(H25="","",IF(H25="Muy Baja",0.2,IF(H25="Baja",0.4,IF(H25="Media",0.6,IF(H25="Alta",0.8,IF(H25="Muy Alta",1,))))))</f>
        <v/>
      </c>
      <c r="J25" s="166"/>
      <c r="K25" s="165" t="str">
        <f>IF(OR(J25='4.Tabla de Impacto'!$C$17,J25='4.Tabla de Impacto'!$D$17),"Leve",IF(OR(J25='4.Tabla de Impacto'!$C$18,J25='4.Tabla de Impacto'!$D$18),"Menor",IF(OR(J25='4.Tabla de Impacto'!$C$19,J25='4.Tabla de Impacto'!$D$19),"Moderado",IF(OR(J25='4.Tabla de Impacto'!$C$20,J25='4.Tabla de Impacto'!$D$20),"Mayor",IF(OR(J25='4.Tabla de Impacto'!$C$21,J25='4.Tabla de Impacto'!$D$21),"Catastrófico","")))))</f>
        <v/>
      </c>
      <c r="L25" s="162" t="str">
        <f>IF(K25="","",IF(K25="Leve",0.2,IF(K25="Menor",0.4,IF(K25="Moderado",0.6,IF(K25="Mayor",0.8,IF(K25="Catastrófico",1,))))))</f>
        <v/>
      </c>
      <c r="M25" s="163" t="str">
        <f>IF(OR(AND(H25="Muy Baja",K25="Leve"),AND(H25="Muy Baja",K25="Menor"),AND(H25="Baja",K25="Leve")),"Bajo",IF(OR(AND(H25="Muy baja",K25="Moderado"),AND(H25="Baja",K25="Menor"),AND(H25="Baja",K25="Moderado"),AND(H25="Media",K25="Leve"),AND(H25="Media",K25="Menor"),AND(H25="Media",K25="Moderado"),AND(H25="Alta",K25="Leve"),AND(H25="Alta",K25="Menor")),"Moderado",IF(OR(AND(H25="Muy Baja",K25="Mayor"),AND(H25="Baja",K25="Mayor"),AND(H25="Media",K25="Mayor"),AND(H25="Alta",K25="Moderado"),AND(H25="Alta",K25="Mayor"),AND(H25="Muy Alta",K25="Leve"),AND(H25="Muy Alta",K25="Menor"),AND(H25="Muy Alta",K25="Moderado"),AND(H25="Muy Alta",K25="Mayor")),"Alto",IF(OR(AND(H25="Muy Baja",K25="Catastrófico"),AND(H25="Baja",K25="Catastrófico"),AND(H25="Media",K25="Catastrófico"),AND(H25="Alta",K25="Catastrófico"),AND(H25="Muy Alta",K25="Catastrófico")),"Extremo",""))))</f>
        <v/>
      </c>
      <c r="N25" s="81"/>
      <c r="O25" s="40"/>
      <c r="P25" s="81" t="str">
        <f t="shared" si="8"/>
        <v/>
      </c>
      <c r="Q25" s="81"/>
      <c r="R25" s="81"/>
      <c r="S25" s="41" t="str">
        <f>IF(AND(Q25="Preventivo",R25="Automático"),"50%",IF(AND(Q25="Preventivo",R25="Manual"),"40%",IF(AND(Q25="Detectivo",R25="Automático"),"40%",IF(AND(Q25="Detectivo",R25="Manual"),"30%",IF(AND(Q25="Correctivo",R25="Automático"),"35%",IF(AND(Q25="Correctivo",R25="Manual"),"25%",""))))))</f>
        <v/>
      </c>
      <c r="T25" s="81"/>
      <c r="U25" s="81"/>
      <c r="V25" s="81"/>
      <c r="W25" s="42" t="str">
        <f>IFERROR(IF(P25="Probabilidad",(I25-(+I25*S25)),IF(P25="Impacto",I25,"")),"")</f>
        <v/>
      </c>
      <c r="X25" s="79" t="str">
        <f>IFERROR(IF(W25="","",IF(W25&lt;=0.2,"Muy Baja",IF(W25&lt;=0.4,"Baja",IF(W25&lt;=0.6,"Media",IF(W25&lt;=0.8,"Alta","Muy Alta"))))),"")</f>
        <v/>
      </c>
      <c r="Y25" s="41" t="str">
        <f>+W25</f>
        <v/>
      </c>
      <c r="Z25" s="79" t="str">
        <f>IFERROR(IF(AA25="","",IF(AA25&lt;=0.2,"Leve",IF(AA25&lt;=0.4,"Menor",IF(AA25&lt;=0.6,"Moderado",IF(AA25&lt;=0.8,"Mayor","Catastrófico"))))),"")</f>
        <v/>
      </c>
      <c r="AA25" s="41" t="str">
        <f>IFERROR(IF(P25="Impacto",(L25-(+L25*S25)),IF(P25="Probabilidad",L25,"")),"")</f>
        <v/>
      </c>
      <c r="AB25" s="80" t="str">
        <f>IFERROR(IF(OR(AND(X25="Muy Baja",Z25="Leve"),AND(X25="Muy Baja",Z25="Menor"),AND(X25="Baja",Z25="Leve")),"Bajo",IF(OR(AND(X25="Muy baja",Z25="Moderado"),AND(X25="Baja",Z25="Menor"),AND(X25="Baja",Z25="Moderado"),AND(X25="Media",Z25="Leve"),AND(X25="Media",Z25="Menor"),AND(X25="Media",Z25="Moderado"),AND(X25="Alta",Z25="Leve"),AND(X25="Alta",Z25="Menor")),"Moderado",IF(OR(AND(X25="Muy Baja",Z25="Mayor"),AND(X25="Baja",Z25="Mayor"),AND(X25="Media",Z25="Mayor"),AND(X25="Alta",Z25="Moderado"),AND(X25="Alta",Z25="Mayor"),AND(X25="Muy Alta",Z25="Leve"),AND(X25="Muy Alta",Z25="Menor"),AND(X25="Muy Alta",Z25="Moderado"),AND(X25="Muy Alta",Z25="Mayor")),"Alto",IF(OR(AND(X25="Muy Baja",Z25="Catastrófico"),AND(X25="Baja",Z25="Catastrófico"),AND(X25="Media",Z25="Catastrófico"),AND(X25="Alta",Z25="Catastrófico"),AND(X25="Muy Alta",Z25="Catastrófico")),"Extremo","")))),"")</f>
        <v/>
      </c>
      <c r="AC25" s="64"/>
      <c r="AD25" s="46"/>
      <c r="AE25" s="46"/>
      <c r="AF25" s="46"/>
      <c r="AG25" s="46"/>
      <c r="AH25" s="46"/>
      <c r="AI25" s="46"/>
      <c r="AJ25" s="46"/>
      <c r="AK25" s="46"/>
      <c r="AL25" s="46"/>
      <c r="AM25" s="46"/>
      <c r="AN25" s="46"/>
      <c r="AO25" s="46"/>
      <c r="AP25" s="46"/>
      <c r="AQ25" s="46"/>
      <c r="AR25" s="46"/>
      <c r="AS25" s="46"/>
      <c r="AT25" s="82"/>
      <c r="AU25" s="82"/>
      <c r="AV25" s="82"/>
      <c r="AW25" s="82"/>
      <c r="AX25" s="82"/>
      <c r="AY25" s="82"/>
      <c r="AZ25" s="82"/>
      <c r="BA25" s="82"/>
      <c r="BB25" s="82"/>
      <c r="BC25" s="82"/>
      <c r="BD25" s="82"/>
      <c r="BE25" s="82"/>
      <c r="BF25" s="82"/>
      <c r="BG25" s="82"/>
      <c r="BH25" s="82"/>
      <c r="BI25" s="82"/>
      <c r="BJ25" s="82"/>
      <c r="BK25" s="82"/>
      <c r="BL25" s="82"/>
      <c r="BM25" s="82"/>
    </row>
    <row r="26" spans="2:65" ht="55.5" customHeight="1" x14ac:dyDescent="0.25">
      <c r="B26" s="167"/>
      <c r="C26" s="168"/>
      <c r="D26" s="168"/>
      <c r="E26" s="169"/>
      <c r="F26" s="168"/>
      <c r="G26" s="164"/>
      <c r="H26" s="165"/>
      <c r="I26" s="162"/>
      <c r="J26" s="166"/>
      <c r="K26" s="165"/>
      <c r="L26" s="162"/>
      <c r="M26" s="163"/>
      <c r="N26" s="81"/>
      <c r="O26" s="40"/>
      <c r="P26" s="81" t="str">
        <f t="shared" si="8"/>
        <v/>
      </c>
      <c r="Q26" s="81"/>
      <c r="R26" s="81"/>
      <c r="S26" s="41" t="str">
        <f t="shared" ref="S26:S30" si="17">IF(AND(Q26="Preventivo",R26="Automático"),"50%",IF(AND(Q26="Preventivo",R26="Manual"),"40%",IF(AND(Q26="Detectivo",R26="Automático"),"40%",IF(AND(Q26="Detectivo",R26="Manual"),"30%",IF(AND(Q26="Correctivo",R26="Automático"),"35%",IF(AND(Q26="Correctivo",R26="Manual"),"25%",""))))))</f>
        <v/>
      </c>
      <c r="T26" s="81"/>
      <c r="U26" s="81"/>
      <c r="V26" s="81"/>
      <c r="W26" s="42" t="str">
        <f>IFERROR(IF(AND(P25="Probabilidad",P26="Probabilidad"),(Y25-(+Y25*S26)),IF(P26="Probabilidad",(I25-(+I25*S26)),IF(P26="Impacto",Y25,""))),"")</f>
        <v/>
      </c>
      <c r="X26" s="79" t="str">
        <f t="shared" ref="X26:X30" si="18">IFERROR(IF(W26="","",IF(W26&lt;=0.2,"Muy Baja",IF(W26&lt;=0.4,"Baja",IF(W26&lt;=0.6,"Media",IF(W26&lt;=0.8,"Alta","Muy Alta"))))),"")</f>
        <v/>
      </c>
      <c r="Y26" s="41" t="str">
        <f t="shared" ref="Y26:Y30" si="19">+W26</f>
        <v/>
      </c>
      <c r="Z26" s="79" t="str">
        <f t="shared" ref="Z26:Z30" si="20">IFERROR(IF(AA26="","",IF(AA26&lt;=0.2,"Leve",IF(AA26&lt;=0.4,"Menor",IF(AA26&lt;=0.6,"Moderado",IF(AA26&lt;=0.8,"Mayor","Catastrófico"))))),"")</f>
        <v/>
      </c>
      <c r="AA26" s="41" t="str">
        <f>IFERROR(IF(AND(P25="Impacto",P26="Impacto"),(AA25-(+AA25*S26)),IF(P26="Impacto",(L25-(+L25*S26)),IF(P26="Probabilidad",AA25,""))),"")</f>
        <v/>
      </c>
      <c r="AB26" s="80" t="str">
        <f t="shared" ref="AB26:AB27" si="21">IFERROR(IF(OR(AND(X26="Muy Baja",Z26="Leve"),AND(X26="Muy Baja",Z26="Menor"),AND(X26="Baja",Z26="Leve")),"Bajo",IF(OR(AND(X26="Muy baja",Z26="Moderado"),AND(X26="Baja",Z26="Menor"),AND(X26="Baja",Z26="Moderado"),AND(X26="Media",Z26="Leve"),AND(X26="Media",Z26="Menor"),AND(X26="Media",Z26="Moderado"),AND(X26="Alta",Z26="Leve"),AND(X26="Alta",Z26="Menor")),"Moderado",IF(OR(AND(X26="Muy Baja",Z26="Mayor"),AND(X26="Baja",Z26="Mayor"),AND(X26="Media",Z26="Mayor"),AND(X26="Alta",Z26="Moderado"),AND(X26="Alta",Z26="Mayor"),AND(X26="Muy Alta",Z26="Leve"),AND(X26="Muy Alta",Z26="Menor"),AND(X26="Muy Alta",Z26="Moderado"),AND(X26="Muy Alta",Z26="Mayor")),"Alto",IF(OR(AND(X26="Muy Baja",Z26="Catastrófico"),AND(X26="Baja",Z26="Catastrófico"),AND(X26="Media",Z26="Catastrófico"),AND(X26="Alta",Z26="Catastrófico"),AND(X26="Muy Alta",Z26="Catastrófico")),"Extremo","")))),"")</f>
        <v/>
      </c>
      <c r="AC26" s="64"/>
      <c r="AD26" s="46"/>
      <c r="AE26" s="46"/>
      <c r="AF26" s="46"/>
      <c r="AG26" s="46"/>
      <c r="AH26" s="46"/>
      <c r="AI26" s="46"/>
      <c r="AJ26" s="46"/>
      <c r="AK26" s="46"/>
      <c r="AL26" s="46"/>
      <c r="AM26" s="46"/>
      <c r="AN26" s="46"/>
      <c r="AO26" s="46"/>
      <c r="AP26" s="46"/>
      <c r="AQ26" s="46"/>
      <c r="AR26" s="46"/>
      <c r="AS26" s="46"/>
      <c r="AT26" s="82"/>
      <c r="AU26" s="82"/>
      <c r="AV26" s="82"/>
      <c r="AW26" s="82"/>
      <c r="AX26" s="82"/>
      <c r="AY26" s="82"/>
      <c r="AZ26" s="82"/>
      <c r="BA26" s="82"/>
      <c r="BB26" s="82"/>
      <c r="BC26" s="82"/>
      <c r="BD26" s="82"/>
      <c r="BE26" s="82"/>
      <c r="BF26" s="82"/>
      <c r="BG26" s="82"/>
      <c r="BH26" s="82"/>
      <c r="BI26" s="82"/>
      <c r="BJ26" s="82"/>
      <c r="BK26" s="82"/>
      <c r="BL26" s="82"/>
      <c r="BM26" s="82"/>
    </row>
    <row r="27" spans="2:65" ht="55.5" customHeight="1" x14ac:dyDescent="0.25">
      <c r="B27" s="167"/>
      <c r="C27" s="168"/>
      <c r="D27" s="168"/>
      <c r="E27" s="169"/>
      <c r="F27" s="168"/>
      <c r="G27" s="164"/>
      <c r="H27" s="165"/>
      <c r="I27" s="162"/>
      <c r="J27" s="166"/>
      <c r="K27" s="165"/>
      <c r="L27" s="162"/>
      <c r="M27" s="163"/>
      <c r="N27" s="81"/>
      <c r="O27" s="40"/>
      <c r="P27" s="81" t="str">
        <f t="shared" si="8"/>
        <v/>
      </c>
      <c r="Q27" s="81"/>
      <c r="R27" s="81"/>
      <c r="S27" s="41" t="str">
        <f t="shared" si="17"/>
        <v/>
      </c>
      <c r="T27" s="81"/>
      <c r="U27" s="81"/>
      <c r="V27" s="81"/>
      <c r="W27" s="42" t="str">
        <f>IFERROR(IF(AND(P26="Probabilidad",P27="Probabilidad"),(Y26-(+Y26*S27)),IF(AND(P26="Impacto",P27="Probabilidad"),(Y25-(+Y25*S27)),IF(P27="Impacto",Y26,""))),"")</f>
        <v/>
      </c>
      <c r="X27" s="79" t="str">
        <f t="shared" si="18"/>
        <v/>
      </c>
      <c r="Y27" s="41" t="str">
        <f t="shared" si="19"/>
        <v/>
      </c>
      <c r="Z27" s="79" t="str">
        <f t="shared" si="20"/>
        <v/>
      </c>
      <c r="AA27" s="41" t="str">
        <f>IFERROR(IF(AND(P26="Impacto",P27="Impacto"),(AA26-(+AA26*S27)),IF(AND(P26="Probabilidad",P27="Impacto"),(AA25-(+AA25*S27)),IF(P27="Probabilidad",AA26,""))),"")</f>
        <v/>
      </c>
      <c r="AB27" s="80" t="str">
        <f t="shared" si="21"/>
        <v/>
      </c>
      <c r="AC27" s="64"/>
      <c r="AD27" s="46"/>
      <c r="AE27" s="46"/>
      <c r="AF27" s="46"/>
      <c r="AG27" s="46"/>
      <c r="AH27" s="46"/>
      <c r="AI27" s="46"/>
      <c r="AJ27" s="46"/>
      <c r="AK27" s="46"/>
      <c r="AL27" s="46"/>
      <c r="AM27" s="46"/>
      <c r="AN27" s="46"/>
      <c r="AO27" s="46"/>
      <c r="AP27" s="46"/>
      <c r="AQ27" s="46"/>
      <c r="AR27" s="46"/>
      <c r="AS27" s="46"/>
      <c r="AT27" s="82"/>
      <c r="AU27" s="82"/>
      <c r="AV27" s="82"/>
      <c r="AW27" s="82"/>
      <c r="AX27" s="82"/>
      <c r="AY27" s="82"/>
      <c r="AZ27" s="82"/>
      <c r="BA27" s="82"/>
      <c r="BB27" s="82"/>
      <c r="BC27" s="82"/>
      <c r="BD27" s="82"/>
      <c r="BE27" s="82"/>
      <c r="BF27" s="82"/>
      <c r="BG27" s="82"/>
      <c r="BH27" s="82"/>
      <c r="BI27" s="82"/>
      <c r="BJ27" s="82"/>
      <c r="BK27" s="82"/>
      <c r="BL27" s="82"/>
      <c r="BM27" s="82"/>
    </row>
    <row r="28" spans="2:65" ht="55.5" customHeight="1" x14ac:dyDescent="0.25">
      <c r="B28" s="167"/>
      <c r="C28" s="168"/>
      <c r="D28" s="168"/>
      <c r="E28" s="169"/>
      <c r="F28" s="168"/>
      <c r="G28" s="164"/>
      <c r="H28" s="165"/>
      <c r="I28" s="162"/>
      <c r="J28" s="166"/>
      <c r="K28" s="165"/>
      <c r="L28" s="162"/>
      <c r="M28" s="163"/>
      <c r="N28" s="81"/>
      <c r="O28" s="40"/>
      <c r="P28" s="81" t="str">
        <f t="shared" si="8"/>
        <v/>
      </c>
      <c r="Q28" s="81"/>
      <c r="R28" s="81"/>
      <c r="S28" s="41" t="str">
        <f t="shared" si="17"/>
        <v/>
      </c>
      <c r="T28" s="81"/>
      <c r="U28" s="81"/>
      <c r="V28" s="81"/>
      <c r="W28" s="42" t="str">
        <f t="shared" ref="W28:W30" si="22">IFERROR(IF(AND(P27="Probabilidad",P28="Probabilidad"),(Y27-(+Y27*S28)),IF(AND(P27="Impacto",P28="Probabilidad"),(Y26-(+Y26*S28)),IF(P28="Impacto",Y27,""))),"")</f>
        <v/>
      </c>
      <c r="X28" s="79" t="str">
        <f t="shared" si="18"/>
        <v/>
      </c>
      <c r="Y28" s="41" t="str">
        <f t="shared" si="19"/>
        <v/>
      </c>
      <c r="Z28" s="79" t="str">
        <f t="shared" si="20"/>
        <v/>
      </c>
      <c r="AA28" s="41" t="str">
        <f t="shared" ref="AA28:AA30" si="23">IFERROR(IF(AND(P27="Impacto",P28="Impacto"),(AA27-(+AA27*S28)),IF(AND(P27="Probabilidad",P28="Impacto"),(AA26-(+AA26*S28)),IF(P28="Probabilidad",AA27,""))),"")</f>
        <v/>
      </c>
      <c r="AB28" s="80" t="str">
        <f>IFERROR(IF(OR(AND(X28="Muy Baja",Z28="Leve"),AND(X28="Muy Baja",Z28="Menor"),AND(X28="Baja",Z28="Leve")),"Bajo",IF(OR(AND(X28="Muy baja",Z28="Moderado"),AND(X28="Baja",Z28="Menor"),AND(X28="Baja",Z28="Moderado"),AND(X28="Media",Z28="Leve"),AND(X28="Media",Z28="Menor"),AND(X28="Media",Z28="Moderado"),AND(X28="Alta",Z28="Leve"),AND(X28="Alta",Z28="Menor")),"Moderado",IF(OR(AND(X28="Muy Baja",Z28="Mayor"),AND(X28="Baja",Z28="Mayor"),AND(X28="Media",Z28="Mayor"),AND(X28="Alta",Z28="Moderado"),AND(X28="Alta",Z28="Mayor"),AND(X28="Muy Alta",Z28="Leve"),AND(X28="Muy Alta",Z28="Menor"),AND(X28="Muy Alta",Z28="Moderado"),AND(X28="Muy Alta",Z28="Mayor")),"Alto",IF(OR(AND(X28="Muy Baja",Z28="Catastrófico"),AND(X28="Baja",Z28="Catastrófico"),AND(X28="Media",Z28="Catastrófico"),AND(X28="Alta",Z28="Catastrófico"),AND(X28="Muy Alta",Z28="Catastrófico")),"Extremo","")))),"")</f>
        <v/>
      </c>
      <c r="AC28" s="64"/>
      <c r="AD28" s="46"/>
      <c r="AE28" s="46"/>
      <c r="AF28" s="46"/>
      <c r="AG28" s="46"/>
      <c r="AH28" s="46"/>
      <c r="AI28" s="46"/>
      <c r="AJ28" s="46"/>
      <c r="AK28" s="46"/>
      <c r="AL28" s="46"/>
      <c r="AM28" s="46"/>
      <c r="AN28" s="46"/>
      <c r="AO28" s="46"/>
      <c r="AP28" s="46"/>
      <c r="AQ28" s="46"/>
      <c r="AR28" s="46"/>
      <c r="AS28" s="46"/>
      <c r="AT28" s="82"/>
      <c r="AU28" s="82"/>
      <c r="AV28" s="82"/>
      <c r="AW28" s="82"/>
      <c r="AX28" s="82"/>
      <c r="AY28" s="82"/>
      <c r="AZ28" s="82"/>
      <c r="BA28" s="82"/>
      <c r="BB28" s="82"/>
      <c r="BC28" s="82"/>
      <c r="BD28" s="82"/>
      <c r="BE28" s="82"/>
      <c r="BF28" s="82"/>
      <c r="BG28" s="82"/>
      <c r="BH28" s="82"/>
      <c r="BI28" s="82"/>
      <c r="BJ28" s="82"/>
      <c r="BK28" s="82"/>
      <c r="BL28" s="82"/>
      <c r="BM28" s="82"/>
    </row>
    <row r="29" spans="2:65" ht="55.5" customHeight="1" x14ac:dyDescent="0.25">
      <c r="B29" s="167"/>
      <c r="C29" s="168"/>
      <c r="D29" s="168"/>
      <c r="E29" s="169"/>
      <c r="F29" s="168"/>
      <c r="G29" s="164"/>
      <c r="H29" s="165"/>
      <c r="I29" s="162"/>
      <c r="J29" s="166"/>
      <c r="K29" s="165"/>
      <c r="L29" s="162"/>
      <c r="M29" s="163"/>
      <c r="N29" s="81"/>
      <c r="O29" s="77"/>
      <c r="P29" s="44" t="str">
        <f t="shared" si="8"/>
        <v/>
      </c>
      <c r="Q29" s="78"/>
      <c r="R29" s="78"/>
      <c r="S29" s="41" t="str">
        <f t="shared" si="17"/>
        <v/>
      </c>
      <c r="T29" s="78"/>
      <c r="U29" s="78"/>
      <c r="V29" s="78"/>
      <c r="W29" s="42" t="str">
        <f t="shared" si="22"/>
        <v/>
      </c>
      <c r="X29" s="79" t="str">
        <f t="shared" si="18"/>
        <v/>
      </c>
      <c r="Y29" s="41" t="str">
        <f t="shared" si="19"/>
        <v/>
      </c>
      <c r="Z29" s="79" t="str">
        <f t="shared" si="20"/>
        <v/>
      </c>
      <c r="AA29" s="41" t="str">
        <f t="shared" si="23"/>
        <v/>
      </c>
      <c r="AB29" s="80" t="str">
        <f t="shared" ref="AB29:AB30" si="24">IFERROR(IF(OR(AND(X29="Muy Baja",Z29="Leve"),AND(X29="Muy Baja",Z29="Menor"),AND(X29="Baja",Z29="Leve")),"Bajo",IF(OR(AND(X29="Muy baja",Z29="Moderado"),AND(X29="Baja",Z29="Menor"),AND(X29="Baja",Z29="Moderado"),AND(X29="Media",Z29="Leve"),AND(X29="Media",Z29="Menor"),AND(X29="Media",Z29="Moderado"),AND(X29="Alta",Z29="Leve"),AND(X29="Alta",Z29="Menor")),"Moderado",IF(OR(AND(X29="Muy Baja",Z29="Mayor"),AND(X29="Baja",Z29="Mayor"),AND(X29="Media",Z29="Mayor"),AND(X29="Alta",Z29="Moderado"),AND(X29="Alta",Z29="Mayor"),AND(X29="Muy Alta",Z29="Leve"),AND(X29="Muy Alta",Z29="Menor"),AND(X29="Muy Alta",Z29="Moderado"),AND(X29="Muy Alta",Z29="Mayor")),"Alto",IF(OR(AND(X29="Muy Baja",Z29="Catastrófico"),AND(X29="Baja",Z29="Catastrófico"),AND(X29="Media",Z29="Catastrófico"),AND(X29="Alta",Z29="Catastrófico"),AND(X29="Muy Alta",Z29="Catastrófico")),"Extremo","")))),"")</f>
        <v/>
      </c>
      <c r="AC29" s="65"/>
      <c r="AD29" s="46"/>
      <c r="AE29" s="46"/>
      <c r="AF29" s="46"/>
      <c r="AG29" s="46"/>
      <c r="AH29" s="46"/>
      <c r="AI29" s="46"/>
      <c r="AJ29" s="46"/>
      <c r="AK29" s="46"/>
      <c r="AL29" s="46"/>
      <c r="AM29" s="46"/>
      <c r="AN29" s="46"/>
      <c r="AO29" s="46"/>
      <c r="AP29" s="46"/>
      <c r="AQ29" s="46"/>
      <c r="AR29" s="46"/>
      <c r="AS29" s="46"/>
      <c r="AT29" s="82"/>
      <c r="AU29" s="82"/>
      <c r="AV29" s="82"/>
      <c r="AW29" s="82"/>
      <c r="AX29" s="82"/>
      <c r="AY29" s="82"/>
      <c r="AZ29" s="82"/>
      <c r="BA29" s="82"/>
      <c r="BB29" s="82"/>
      <c r="BC29" s="82"/>
      <c r="BD29" s="82"/>
      <c r="BE29" s="82"/>
      <c r="BF29" s="82"/>
      <c r="BG29" s="82"/>
      <c r="BH29" s="82"/>
      <c r="BI29" s="82"/>
      <c r="BJ29" s="82"/>
      <c r="BK29" s="82"/>
      <c r="BL29" s="82"/>
      <c r="BM29" s="82"/>
    </row>
    <row r="30" spans="2:65" ht="55.5" customHeight="1" x14ac:dyDescent="0.25">
      <c r="B30" s="167"/>
      <c r="C30" s="168"/>
      <c r="D30" s="168"/>
      <c r="E30" s="169"/>
      <c r="F30" s="168"/>
      <c r="G30" s="164"/>
      <c r="H30" s="165"/>
      <c r="I30" s="162"/>
      <c r="J30" s="166"/>
      <c r="K30" s="165"/>
      <c r="L30" s="162"/>
      <c r="M30" s="163"/>
      <c r="N30" s="81"/>
      <c r="O30" s="77"/>
      <c r="P30" s="44" t="str">
        <f t="shared" si="8"/>
        <v/>
      </c>
      <c r="Q30" s="78"/>
      <c r="R30" s="78"/>
      <c r="S30" s="41" t="str">
        <f t="shared" si="17"/>
        <v/>
      </c>
      <c r="T30" s="78"/>
      <c r="U30" s="78"/>
      <c r="V30" s="78"/>
      <c r="W30" s="42" t="str">
        <f t="shared" si="22"/>
        <v/>
      </c>
      <c r="X30" s="79" t="str">
        <f t="shared" si="18"/>
        <v/>
      </c>
      <c r="Y30" s="41" t="str">
        <f t="shared" si="19"/>
        <v/>
      </c>
      <c r="Z30" s="79" t="str">
        <f t="shared" si="20"/>
        <v/>
      </c>
      <c r="AA30" s="41" t="str">
        <f t="shared" si="23"/>
        <v/>
      </c>
      <c r="AB30" s="80" t="str">
        <f t="shared" si="24"/>
        <v/>
      </c>
      <c r="AC30" s="65"/>
      <c r="AD30" s="46"/>
      <c r="AE30" s="46"/>
      <c r="AF30" s="46"/>
      <c r="AG30" s="46"/>
      <c r="AH30" s="46"/>
      <c r="AI30" s="46"/>
      <c r="AJ30" s="46"/>
      <c r="AK30" s="46"/>
      <c r="AL30" s="46"/>
      <c r="AM30" s="46"/>
      <c r="AN30" s="46"/>
      <c r="AO30" s="46"/>
      <c r="AP30" s="46"/>
      <c r="AQ30" s="46"/>
      <c r="AR30" s="46"/>
      <c r="AS30" s="46"/>
      <c r="AT30" s="82"/>
      <c r="AU30" s="82"/>
      <c r="AV30" s="82"/>
      <c r="AW30" s="82"/>
      <c r="AX30" s="82"/>
      <c r="AY30" s="82"/>
      <c r="AZ30" s="82"/>
      <c r="BA30" s="82"/>
      <c r="BB30" s="82"/>
      <c r="BC30" s="82"/>
      <c r="BD30" s="82"/>
      <c r="BE30" s="82"/>
      <c r="BF30" s="82"/>
      <c r="BG30" s="82"/>
      <c r="BH30" s="82"/>
      <c r="BI30" s="82"/>
      <c r="BJ30" s="82"/>
      <c r="BK30" s="82"/>
      <c r="BL30" s="82"/>
      <c r="BM30" s="82"/>
    </row>
    <row r="31" spans="2:65" ht="55.5" customHeight="1" x14ac:dyDescent="0.25">
      <c r="B31" s="167"/>
      <c r="C31" s="168"/>
      <c r="D31" s="168"/>
      <c r="E31" s="169"/>
      <c r="F31" s="168"/>
      <c r="G31" s="164"/>
      <c r="H31" s="165" t="str">
        <f>IF(G31&lt;=0,"",IF(G31&lt;=2,"Muy Baja",IF(G31&lt;=24,"Baja",IF(G31&lt;=500,"Media",IF(G31&lt;=5000,"Alta","Muy Alta")))))</f>
        <v/>
      </c>
      <c r="I31" s="162" t="str">
        <f>IF(H31="","",IF(H31="Muy Baja",0.2,IF(H31="Baja",0.4,IF(H31="Media",0.6,IF(H31="Alta",0.8,IF(H31="Muy Alta",1,))))))</f>
        <v/>
      </c>
      <c r="J31" s="166"/>
      <c r="K31" s="165" t="str">
        <f>IF(OR(J31='4.Tabla de Impacto'!$C$17,J31='4.Tabla de Impacto'!$D$17),"Leve",IF(OR(J31='4.Tabla de Impacto'!$C$18,J31='4.Tabla de Impacto'!$D$18),"Menor",IF(OR(J31='4.Tabla de Impacto'!$C$19,J31='4.Tabla de Impacto'!$D$19),"Moderado",IF(OR(J31='4.Tabla de Impacto'!$C$20,J31='4.Tabla de Impacto'!$D$20),"Mayor",IF(OR(J31='4.Tabla de Impacto'!$C$21,J31='4.Tabla de Impacto'!$D$21),"Catastrófico","")))))</f>
        <v/>
      </c>
      <c r="L31" s="162" t="str">
        <f>IF(K31="","",IF(K31="Leve",0.2,IF(K31="Menor",0.4,IF(K31="Moderado",0.6,IF(K31="Mayor",0.8,IF(K31="Catastrófico",1,))))))</f>
        <v/>
      </c>
      <c r="M31" s="163" t="str">
        <f>IF(OR(AND(H31="Muy Baja",K31="Leve"),AND(H31="Muy Baja",K31="Menor"),AND(H31="Baja",K31="Leve")),"Bajo",IF(OR(AND(H31="Muy baja",K31="Moderado"),AND(H31="Baja",K31="Menor"),AND(H31="Baja",K31="Moderado"),AND(H31="Media",K31="Leve"),AND(H31="Media",K31="Menor"),AND(H31="Media",K31="Moderado"),AND(H31="Alta",K31="Leve"),AND(H31="Alta",K31="Menor")),"Moderado",IF(OR(AND(H31="Muy Baja",K31="Mayor"),AND(H31="Baja",K31="Mayor"),AND(H31="Media",K31="Mayor"),AND(H31="Alta",K31="Moderado"),AND(H31="Alta",K31="Mayor"),AND(H31="Muy Alta",K31="Leve"),AND(H31="Muy Alta",K31="Menor"),AND(H31="Muy Alta",K31="Moderado"),AND(H31="Muy Alta",K31="Mayor")),"Alto",IF(OR(AND(H31="Muy Baja",K31="Catastrófico"),AND(H31="Baja",K31="Catastrófico"),AND(H31="Media",K31="Catastrófico"),AND(H31="Alta",K31="Catastrófico"),AND(H31="Muy Alta",K31="Catastrófico")),"Extremo",""))))</f>
        <v/>
      </c>
      <c r="N31" s="81"/>
      <c r="O31" s="40"/>
      <c r="P31" s="81" t="str">
        <f t="shared" ref="P31:P48" si="25">IF(OR(Q31="Preventivo",Q31="Detectivo"),"Probabilidad",IF(Q31="Correctivo","Impacto",""))</f>
        <v/>
      </c>
      <c r="Q31" s="81"/>
      <c r="R31" s="81"/>
      <c r="S31" s="41" t="str">
        <f>IF(AND(Q31="Preventivo",R31="Automático"),"50%",IF(AND(Q31="Preventivo",R31="Manual"),"40%",IF(AND(Q31="Detectivo",R31="Automático"),"40%",IF(AND(Q31="Detectivo",R31="Manual"),"30%",IF(AND(Q31="Correctivo",R31="Automático"),"35%",IF(AND(Q31="Correctivo",R31="Manual"),"25%",""))))))</f>
        <v/>
      </c>
      <c r="T31" s="81"/>
      <c r="U31" s="81"/>
      <c r="V31" s="81"/>
      <c r="W31" s="42" t="str">
        <f>IFERROR(IF(P31="Probabilidad",(I31-(+I31*S31)),IF(P31="Impacto",I31,"")),"")</f>
        <v/>
      </c>
      <c r="X31" s="79" t="str">
        <f>IFERROR(IF(W31="","",IF(W31&lt;=0.2,"Muy Baja",IF(W31&lt;=0.4,"Baja",IF(W31&lt;=0.6,"Media",IF(W31&lt;=0.8,"Alta","Muy Alta"))))),"")</f>
        <v/>
      </c>
      <c r="Y31" s="41" t="str">
        <f>+W31</f>
        <v/>
      </c>
      <c r="Z31" s="79" t="str">
        <f>IFERROR(IF(AA31="","",IF(AA31&lt;=0.2,"Leve",IF(AA31&lt;=0.4,"Menor",IF(AA31&lt;=0.6,"Moderado",IF(AA31&lt;=0.8,"Mayor","Catastrófico"))))),"")</f>
        <v/>
      </c>
      <c r="AA31" s="41" t="str">
        <f>IFERROR(IF(P31="Impacto",(L31-(+L31*S31)),IF(P31="Probabilidad",L31,"")),"")</f>
        <v/>
      </c>
      <c r="AB31" s="80" t="str">
        <f>IFERROR(IF(OR(AND(X31="Muy Baja",Z31="Leve"),AND(X31="Muy Baja",Z31="Menor"),AND(X31="Baja",Z31="Leve")),"Bajo",IF(OR(AND(X31="Muy baja",Z31="Moderado"),AND(X31="Baja",Z31="Menor"),AND(X31="Baja",Z31="Moderado"),AND(X31="Media",Z31="Leve"),AND(X31="Media",Z31="Menor"),AND(X31="Media",Z31="Moderado"),AND(X31="Alta",Z31="Leve"),AND(X31="Alta",Z31="Menor")),"Moderado",IF(OR(AND(X31="Muy Baja",Z31="Mayor"),AND(X31="Baja",Z31="Mayor"),AND(X31="Media",Z31="Mayor"),AND(X31="Alta",Z31="Moderado"),AND(X31="Alta",Z31="Mayor"),AND(X31="Muy Alta",Z31="Leve"),AND(X31="Muy Alta",Z31="Menor"),AND(X31="Muy Alta",Z31="Moderado"),AND(X31="Muy Alta",Z31="Mayor")),"Alto",IF(OR(AND(X31="Muy Baja",Z31="Catastrófico"),AND(X31="Baja",Z31="Catastrófico"),AND(X31="Media",Z31="Catastrófico"),AND(X31="Alta",Z31="Catastrófico"),AND(X31="Muy Alta",Z31="Catastrófico")),"Extremo","")))),"")</f>
        <v/>
      </c>
      <c r="AC31" s="64"/>
      <c r="AD31" s="46"/>
      <c r="AE31" s="46"/>
      <c r="AF31" s="46"/>
      <c r="AG31" s="46"/>
      <c r="AH31" s="46"/>
      <c r="AI31" s="46"/>
      <c r="AJ31" s="46"/>
      <c r="AK31" s="46"/>
      <c r="AL31" s="46"/>
      <c r="AM31" s="46"/>
      <c r="AN31" s="46"/>
      <c r="AO31" s="46"/>
      <c r="AP31" s="46"/>
      <c r="AQ31" s="46"/>
      <c r="AR31" s="46"/>
      <c r="AS31" s="46"/>
      <c r="AT31" s="82"/>
      <c r="AU31" s="82"/>
      <c r="AV31" s="82"/>
      <c r="AW31" s="82"/>
      <c r="AX31" s="82"/>
      <c r="AY31" s="82"/>
      <c r="AZ31" s="82"/>
      <c r="BA31" s="82"/>
      <c r="BB31" s="82"/>
      <c r="BC31" s="82"/>
      <c r="BD31" s="82"/>
      <c r="BE31" s="82"/>
      <c r="BF31" s="82"/>
      <c r="BG31" s="82"/>
      <c r="BH31" s="82"/>
      <c r="BI31" s="82"/>
      <c r="BJ31" s="82"/>
      <c r="BK31" s="82"/>
      <c r="BL31" s="82"/>
      <c r="BM31" s="82"/>
    </row>
    <row r="32" spans="2:65" ht="55.5" customHeight="1" x14ac:dyDescent="0.25">
      <c r="B32" s="167"/>
      <c r="C32" s="168"/>
      <c r="D32" s="168"/>
      <c r="E32" s="169"/>
      <c r="F32" s="168"/>
      <c r="G32" s="164"/>
      <c r="H32" s="165"/>
      <c r="I32" s="162"/>
      <c r="J32" s="166"/>
      <c r="K32" s="165"/>
      <c r="L32" s="162"/>
      <c r="M32" s="163"/>
      <c r="N32" s="81"/>
      <c r="O32" s="40"/>
      <c r="P32" s="81" t="str">
        <f t="shared" si="25"/>
        <v/>
      </c>
      <c r="Q32" s="81"/>
      <c r="R32" s="81"/>
      <c r="S32" s="41" t="str">
        <f t="shared" ref="S32:S36" si="26">IF(AND(Q32="Preventivo",R32="Automático"),"50%",IF(AND(Q32="Preventivo",R32="Manual"),"40%",IF(AND(Q32="Detectivo",R32="Automático"),"40%",IF(AND(Q32="Detectivo",R32="Manual"),"30%",IF(AND(Q32="Correctivo",R32="Automático"),"35%",IF(AND(Q32="Correctivo",R32="Manual"),"25%",""))))))</f>
        <v/>
      </c>
      <c r="T32" s="81"/>
      <c r="U32" s="81"/>
      <c r="V32" s="81"/>
      <c r="W32" s="42" t="str">
        <f>IFERROR(IF(AND(P31="Probabilidad",P32="Probabilidad"),(Y31-(+Y31*S32)),IF(P32="Probabilidad",(I31-(+I31*S32)),IF(P32="Impacto",Y31,""))),"")</f>
        <v/>
      </c>
      <c r="X32" s="79" t="str">
        <f t="shared" ref="X32:X36" si="27">IFERROR(IF(W32="","",IF(W32&lt;=0.2,"Muy Baja",IF(W32&lt;=0.4,"Baja",IF(W32&lt;=0.6,"Media",IF(W32&lt;=0.8,"Alta","Muy Alta"))))),"")</f>
        <v/>
      </c>
      <c r="Y32" s="41" t="str">
        <f t="shared" ref="Y32:Y36" si="28">+W32</f>
        <v/>
      </c>
      <c r="Z32" s="79" t="str">
        <f t="shared" ref="Z32:Z36" si="29">IFERROR(IF(AA32="","",IF(AA32&lt;=0.2,"Leve",IF(AA32&lt;=0.4,"Menor",IF(AA32&lt;=0.6,"Moderado",IF(AA32&lt;=0.8,"Mayor","Catastrófico"))))),"")</f>
        <v/>
      </c>
      <c r="AA32" s="41" t="str">
        <f>IFERROR(IF(AND(P31="Impacto",P32="Impacto"),(AA31-(+AA31*S32)),IF(P32="Impacto",(L31-(+L31*S32)),IF(P32="Probabilidad",AA31,""))),"")</f>
        <v/>
      </c>
      <c r="AB32" s="80" t="str">
        <f t="shared" ref="AB32:AB33" si="30">IFERROR(IF(OR(AND(X32="Muy Baja",Z32="Leve"),AND(X32="Muy Baja",Z32="Menor"),AND(X32="Baja",Z32="Leve")),"Bajo",IF(OR(AND(X32="Muy baja",Z32="Moderado"),AND(X32="Baja",Z32="Menor"),AND(X32="Baja",Z32="Moderado"),AND(X32="Media",Z32="Leve"),AND(X32="Media",Z32="Menor"),AND(X32="Media",Z32="Moderado"),AND(X32="Alta",Z32="Leve"),AND(X32="Alta",Z32="Menor")),"Moderado",IF(OR(AND(X32="Muy Baja",Z32="Mayor"),AND(X32="Baja",Z32="Mayor"),AND(X32="Media",Z32="Mayor"),AND(X32="Alta",Z32="Moderado"),AND(X32="Alta",Z32="Mayor"),AND(X32="Muy Alta",Z32="Leve"),AND(X32="Muy Alta",Z32="Menor"),AND(X32="Muy Alta",Z32="Moderado"),AND(X32="Muy Alta",Z32="Mayor")),"Alto",IF(OR(AND(X32="Muy Baja",Z32="Catastrófico"),AND(X32="Baja",Z32="Catastrófico"),AND(X32="Media",Z32="Catastrófico"),AND(X32="Alta",Z32="Catastrófico"),AND(X32="Muy Alta",Z32="Catastrófico")),"Extremo","")))),"")</f>
        <v/>
      </c>
      <c r="AC32" s="64"/>
      <c r="AD32" s="46"/>
      <c r="AE32" s="46"/>
      <c r="AF32" s="46"/>
      <c r="AG32" s="46"/>
      <c r="AH32" s="46"/>
      <c r="AI32" s="46"/>
      <c r="AJ32" s="46"/>
      <c r="AK32" s="46"/>
      <c r="AL32" s="46"/>
      <c r="AM32" s="46"/>
      <c r="AN32" s="46"/>
      <c r="AO32" s="46"/>
      <c r="AP32" s="46"/>
      <c r="AQ32" s="46"/>
      <c r="AR32" s="46"/>
      <c r="AS32" s="46"/>
      <c r="AT32" s="82"/>
      <c r="AU32" s="82"/>
      <c r="AV32" s="82"/>
      <c r="AW32" s="82"/>
      <c r="AX32" s="82"/>
      <c r="AY32" s="82"/>
      <c r="AZ32" s="82"/>
      <c r="BA32" s="82"/>
      <c r="BB32" s="82"/>
      <c r="BC32" s="82"/>
      <c r="BD32" s="82"/>
      <c r="BE32" s="82"/>
      <c r="BF32" s="82"/>
      <c r="BG32" s="82"/>
      <c r="BH32" s="82"/>
      <c r="BI32" s="82"/>
      <c r="BJ32" s="82"/>
      <c r="BK32" s="82"/>
      <c r="BL32" s="82"/>
      <c r="BM32" s="82"/>
    </row>
    <row r="33" spans="2:65" ht="55.5" customHeight="1" x14ac:dyDescent="0.25">
      <c r="B33" s="167"/>
      <c r="C33" s="168"/>
      <c r="D33" s="168"/>
      <c r="E33" s="169"/>
      <c r="F33" s="168"/>
      <c r="G33" s="164"/>
      <c r="H33" s="165"/>
      <c r="I33" s="162"/>
      <c r="J33" s="166"/>
      <c r="K33" s="165"/>
      <c r="L33" s="162"/>
      <c r="M33" s="163"/>
      <c r="N33" s="81"/>
      <c r="O33" s="40"/>
      <c r="P33" s="81" t="str">
        <f t="shared" si="25"/>
        <v/>
      </c>
      <c r="Q33" s="81"/>
      <c r="R33" s="81"/>
      <c r="S33" s="41" t="str">
        <f t="shared" si="26"/>
        <v/>
      </c>
      <c r="T33" s="81"/>
      <c r="U33" s="81"/>
      <c r="V33" s="81"/>
      <c r="W33" s="42" t="str">
        <f>IFERROR(IF(AND(P32="Probabilidad",P33="Probabilidad"),(Y32-(+Y32*S33)),IF(AND(P32="Impacto",P33="Probabilidad"),(Y31-(+Y31*S33)),IF(P33="Impacto",Y32,""))),"")</f>
        <v/>
      </c>
      <c r="X33" s="79" t="str">
        <f t="shared" si="27"/>
        <v/>
      </c>
      <c r="Y33" s="41" t="str">
        <f t="shared" si="28"/>
        <v/>
      </c>
      <c r="Z33" s="79" t="str">
        <f t="shared" si="29"/>
        <v/>
      </c>
      <c r="AA33" s="41" t="str">
        <f>IFERROR(IF(AND(P32="Impacto",P33="Impacto"),(AA32-(+AA32*S33)),IF(AND(P32="Probabilidad",P33="Impacto"),(AA31-(+AA31*S33)),IF(P33="Probabilidad",AA32,""))),"")</f>
        <v/>
      </c>
      <c r="AB33" s="80" t="str">
        <f t="shared" si="30"/>
        <v/>
      </c>
      <c r="AC33" s="64"/>
      <c r="AD33" s="46"/>
      <c r="AE33" s="46"/>
      <c r="AF33" s="46"/>
      <c r="AG33" s="46"/>
      <c r="AH33" s="46"/>
      <c r="AI33" s="46"/>
      <c r="AJ33" s="46"/>
      <c r="AK33" s="46"/>
      <c r="AL33" s="46"/>
      <c r="AM33" s="46"/>
      <c r="AN33" s="46"/>
      <c r="AO33" s="46"/>
      <c r="AP33" s="46"/>
      <c r="AQ33" s="46"/>
      <c r="AR33" s="46"/>
      <c r="AS33" s="46"/>
      <c r="AT33" s="82"/>
      <c r="AU33" s="82"/>
      <c r="AV33" s="82"/>
      <c r="AW33" s="82"/>
      <c r="AX33" s="82"/>
      <c r="AY33" s="82"/>
      <c r="AZ33" s="82"/>
      <c r="BA33" s="82"/>
      <c r="BB33" s="82"/>
      <c r="BC33" s="82"/>
      <c r="BD33" s="82"/>
      <c r="BE33" s="82"/>
      <c r="BF33" s="82"/>
      <c r="BG33" s="82"/>
      <c r="BH33" s="82"/>
      <c r="BI33" s="82"/>
      <c r="BJ33" s="82"/>
      <c r="BK33" s="82"/>
      <c r="BL33" s="82"/>
      <c r="BM33" s="82"/>
    </row>
    <row r="34" spans="2:65" ht="55.5" customHeight="1" x14ac:dyDescent="0.25">
      <c r="B34" s="167"/>
      <c r="C34" s="168"/>
      <c r="D34" s="168"/>
      <c r="E34" s="169"/>
      <c r="F34" s="168"/>
      <c r="G34" s="164"/>
      <c r="H34" s="165"/>
      <c r="I34" s="162"/>
      <c r="J34" s="166"/>
      <c r="K34" s="165"/>
      <c r="L34" s="162"/>
      <c r="M34" s="163"/>
      <c r="N34" s="81"/>
      <c r="O34" s="40"/>
      <c r="P34" s="81" t="str">
        <f t="shared" si="25"/>
        <v/>
      </c>
      <c r="Q34" s="81"/>
      <c r="R34" s="81"/>
      <c r="S34" s="41" t="str">
        <f t="shared" si="26"/>
        <v/>
      </c>
      <c r="T34" s="81"/>
      <c r="U34" s="81"/>
      <c r="V34" s="81"/>
      <c r="W34" s="42" t="str">
        <f t="shared" ref="W34:W36" si="31">IFERROR(IF(AND(P33="Probabilidad",P34="Probabilidad"),(Y33-(+Y33*S34)),IF(AND(P33="Impacto",P34="Probabilidad"),(Y32-(+Y32*S34)),IF(P34="Impacto",Y33,""))),"")</f>
        <v/>
      </c>
      <c r="X34" s="79" t="str">
        <f t="shared" si="27"/>
        <v/>
      </c>
      <c r="Y34" s="41" t="str">
        <f t="shared" si="28"/>
        <v/>
      </c>
      <c r="Z34" s="79" t="str">
        <f t="shared" si="29"/>
        <v/>
      </c>
      <c r="AA34" s="41" t="str">
        <f t="shared" ref="AA34:AA36" si="32">IFERROR(IF(AND(P33="Impacto",P34="Impacto"),(AA33-(+AA33*S34)),IF(AND(P33="Probabilidad",P34="Impacto"),(AA32-(+AA32*S34)),IF(P34="Probabilidad",AA33,""))),"")</f>
        <v/>
      </c>
      <c r="AB34" s="80" t="str">
        <f>IFERROR(IF(OR(AND(X34="Muy Baja",Z34="Leve"),AND(X34="Muy Baja",Z34="Menor"),AND(X34="Baja",Z34="Leve")),"Bajo",IF(OR(AND(X34="Muy baja",Z34="Moderado"),AND(X34="Baja",Z34="Menor"),AND(X34="Baja",Z34="Moderado"),AND(X34="Media",Z34="Leve"),AND(X34="Media",Z34="Menor"),AND(X34="Media",Z34="Moderado"),AND(X34="Alta",Z34="Leve"),AND(X34="Alta",Z34="Menor")),"Moderado",IF(OR(AND(X34="Muy Baja",Z34="Mayor"),AND(X34="Baja",Z34="Mayor"),AND(X34="Media",Z34="Mayor"),AND(X34="Alta",Z34="Moderado"),AND(X34="Alta",Z34="Mayor"),AND(X34="Muy Alta",Z34="Leve"),AND(X34="Muy Alta",Z34="Menor"),AND(X34="Muy Alta",Z34="Moderado"),AND(X34="Muy Alta",Z34="Mayor")),"Alto",IF(OR(AND(X34="Muy Baja",Z34="Catastrófico"),AND(X34="Baja",Z34="Catastrófico"),AND(X34="Media",Z34="Catastrófico"),AND(X34="Alta",Z34="Catastrófico"),AND(X34="Muy Alta",Z34="Catastrófico")),"Extremo","")))),"")</f>
        <v/>
      </c>
      <c r="AC34" s="64"/>
      <c r="AD34" s="46"/>
      <c r="AE34" s="46"/>
      <c r="AF34" s="46"/>
      <c r="AG34" s="46"/>
      <c r="AH34" s="46"/>
      <c r="AI34" s="46"/>
      <c r="AJ34" s="46"/>
      <c r="AK34" s="46"/>
      <c r="AL34" s="46"/>
      <c r="AM34" s="46"/>
      <c r="AN34" s="46"/>
      <c r="AO34" s="46"/>
      <c r="AP34" s="46"/>
      <c r="AQ34" s="46"/>
      <c r="AR34" s="46"/>
      <c r="AS34" s="46"/>
      <c r="AT34" s="82"/>
      <c r="AU34" s="82"/>
      <c r="AV34" s="82"/>
      <c r="AW34" s="82"/>
      <c r="AX34" s="82"/>
      <c r="AY34" s="82"/>
      <c r="AZ34" s="82"/>
      <c r="BA34" s="82"/>
      <c r="BB34" s="82"/>
      <c r="BC34" s="82"/>
      <c r="BD34" s="82"/>
      <c r="BE34" s="82"/>
      <c r="BF34" s="82"/>
      <c r="BG34" s="82"/>
      <c r="BH34" s="82"/>
      <c r="BI34" s="82"/>
      <c r="BJ34" s="82"/>
      <c r="BK34" s="82"/>
      <c r="BL34" s="82"/>
      <c r="BM34" s="82"/>
    </row>
    <row r="35" spans="2:65" ht="55.5" customHeight="1" x14ac:dyDescent="0.25">
      <c r="B35" s="167"/>
      <c r="C35" s="168"/>
      <c r="D35" s="168"/>
      <c r="E35" s="169"/>
      <c r="F35" s="168"/>
      <c r="G35" s="164"/>
      <c r="H35" s="165"/>
      <c r="I35" s="162"/>
      <c r="J35" s="166"/>
      <c r="K35" s="165"/>
      <c r="L35" s="162"/>
      <c r="M35" s="163"/>
      <c r="N35" s="81"/>
      <c r="O35" s="77"/>
      <c r="P35" s="44" t="str">
        <f t="shared" si="25"/>
        <v/>
      </c>
      <c r="Q35" s="78"/>
      <c r="R35" s="78"/>
      <c r="S35" s="41" t="str">
        <f t="shared" si="26"/>
        <v/>
      </c>
      <c r="T35" s="78"/>
      <c r="U35" s="78"/>
      <c r="V35" s="78"/>
      <c r="W35" s="42" t="str">
        <f t="shared" si="31"/>
        <v/>
      </c>
      <c r="X35" s="79" t="str">
        <f t="shared" si="27"/>
        <v/>
      </c>
      <c r="Y35" s="41" t="str">
        <f t="shared" si="28"/>
        <v/>
      </c>
      <c r="Z35" s="79" t="str">
        <f t="shared" si="29"/>
        <v/>
      </c>
      <c r="AA35" s="41" t="str">
        <f t="shared" si="32"/>
        <v/>
      </c>
      <c r="AB35" s="80" t="str">
        <f t="shared" ref="AB35:AB36" si="33">IFERROR(IF(OR(AND(X35="Muy Baja",Z35="Leve"),AND(X35="Muy Baja",Z35="Menor"),AND(X35="Baja",Z35="Leve")),"Bajo",IF(OR(AND(X35="Muy baja",Z35="Moderado"),AND(X35="Baja",Z35="Menor"),AND(X35="Baja",Z35="Moderado"),AND(X35="Media",Z35="Leve"),AND(X35="Media",Z35="Menor"),AND(X35="Media",Z35="Moderado"),AND(X35="Alta",Z35="Leve"),AND(X35="Alta",Z35="Menor")),"Moderado",IF(OR(AND(X35="Muy Baja",Z35="Mayor"),AND(X35="Baja",Z35="Mayor"),AND(X35="Media",Z35="Mayor"),AND(X35="Alta",Z35="Moderado"),AND(X35="Alta",Z35="Mayor"),AND(X35="Muy Alta",Z35="Leve"),AND(X35="Muy Alta",Z35="Menor"),AND(X35="Muy Alta",Z35="Moderado"),AND(X35="Muy Alta",Z35="Mayor")),"Alto",IF(OR(AND(X35="Muy Baja",Z35="Catastrófico"),AND(X35="Baja",Z35="Catastrófico"),AND(X35="Media",Z35="Catastrófico"),AND(X35="Alta",Z35="Catastrófico"),AND(X35="Muy Alta",Z35="Catastrófico")),"Extremo","")))),"")</f>
        <v/>
      </c>
      <c r="AC35" s="65"/>
      <c r="AD35" s="46"/>
      <c r="AE35" s="46"/>
      <c r="AF35" s="46"/>
      <c r="AG35" s="46"/>
      <c r="AH35" s="46"/>
      <c r="AI35" s="46"/>
      <c r="AJ35" s="46"/>
      <c r="AK35" s="46"/>
      <c r="AL35" s="46"/>
      <c r="AM35" s="46"/>
      <c r="AN35" s="46"/>
      <c r="AO35" s="46"/>
      <c r="AP35" s="46"/>
      <c r="AQ35" s="46"/>
      <c r="AR35" s="46"/>
      <c r="AS35" s="46"/>
      <c r="AT35" s="82"/>
      <c r="AU35" s="82"/>
      <c r="AV35" s="82"/>
      <c r="AW35" s="82"/>
      <c r="AX35" s="82"/>
      <c r="AY35" s="82"/>
      <c r="AZ35" s="82"/>
      <c r="BA35" s="82"/>
      <c r="BB35" s="82"/>
      <c r="BC35" s="82"/>
      <c r="BD35" s="82"/>
      <c r="BE35" s="82"/>
      <c r="BF35" s="82"/>
      <c r="BG35" s="82"/>
      <c r="BH35" s="82"/>
      <c r="BI35" s="82"/>
      <c r="BJ35" s="82"/>
      <c r="BK35" s="82"/>
      <c r="BL35" s="82"/>
      <c r="BM35" s="82"/>
    </row>
    <row r="36" spans="2:65" ht="55.5" customHeight="1" x14ac:dyDescent="0.25">
      <c r="B36" s="167"/>
      <c r="C36" s="168"/>
      <c r="D36" s="168"/>
      <c r="E36" s="169"/>
      <c r="F36" s="168"/>
      <c r="G36" s="164"/>
      <c r="H36" s="165"/>
      <c r="I36" s="162"/>
      <c r="J36" s="166"/>
      <c r="K36" s="165"/>
      <c r="L36" s="162"/>
      <c r="M36" s="163"/>
      <c r="N36" s="81"/>
      <c r="O36" s="77"/>
      <c r="P36" s="44" t="str">
        <f t="shared" si="25"/>
        <v/>
      </c>
      <c r="Q36" s="78"/>
      <c r="R36" s="78"/>
      <c r="S36" s="41" t="str">
        <f t="shared" si="26"/>
        <v/>
      </c>
      <c r="T36" s="78"/>
      <c r="U36" s="78"/>
      <c r="V36" s="78"/>
      <c r="W36" s="42" t="str">
        <f t="shared" si="31"/>
        <v/>
      </c>
      <c r="X36" s="79" t="str">
        <f t="shared" si="27"/>
        <v/>
      </c>
      <c r="Y36" s="41" t="str">
        <f t="shared" si="28"/>
        <v/>
      </c>
      <c r="Z36" s="79" t="str">
        <f t="shared" si="29"/>
        <v/>
      </c>
      <c r="AA36" s="41" t="str">
        <f t="shared" si="32"/>
        <v/>
      </c>
      <c r="AB36" s="80" t="str">
        <f t="shared" si="33"/>
        <v/>
      </c>
      <c r="AC36" s="65"/>
      <c r="AD36" s="46"/>
      <c r="AE36" s="46"/>
      <c r="AF36" s="46"/>
      <c r="AG36" s="46"/>
      <c r="AH36" s="46"/>
      <c r="AI36" s="46"/>
      <c r="AJ36" s="46"/>
      <c r="AK36" s="46"/>
      <c r="AL36" s="46"/>
      <c r="AM36" s="46"/>
      <c r="AN36" s="46"/>
      <c r="AO36" s="46"/>
      <c r="AP36" s="46"/>
      <c r="AQ36" s="46"/>
      <c r="AR36" s="46"/>
      <c r="AS36" s="46"/>
      <c r="AT36" s="82"/>
      <c r="AU36" s="82"/>
      <c r="AV36" s="82"/>
      <c r="AW36" s="82"/>
      <c r="AX36" s="82"/>
      <c r="AY36" s="82"/>
      <c r="AZ36" s="82"/>
      <c r="BA36" s="82"/>
      <c r="BB36" s="82"/>
      <c r="BC36" s="82"/>
      <c r="BD36" s="82"/>
      <c r="BE36" s="82"/>
      <c r="BF36" s="82"/>
      <c r="BG36" s="82"/>
      <c r="BH36" s="82"/>
      <c r="BI36" s="82"/>
      <c r="BJ36" s="82"/>
      <c r="BK36" s="82"/>
      <c r="BL36" s="82"/>
      <c r="BM36" s="82"/>
    </row>
    <row r="37" spans="2:65" ht="55.5" customHeight="1" x14ac:dyDescent="0.25">
      <c r="B37" s="167"/>
      <c r="C37" s="168"/>
      <c r="D37" s="168"/>
      <c r="E37" s="169"/>
      <c r="F37" s="168"/>
      <c r="G37" s="164"/>
      <c r="H37" s="165" t="str">
        <f>IF(G37&lt;=0,"",IF(G37&lt;=2,"Muy Baja",IF(G37&lt;=24,"Baja",IF(G37&lt;=500,"Media",IF(G37&lt;=5000,"Alta","Muy Alta")))))</f>
        <v/>
      </c>
      <c r="I37" s="162" t="str">
        <f>IF(H37="","",IF(H37="Muy Baja",0.2,IF(H37="Baja",0.4,IF(H37="Media",0.6,IF(H37="Alta",0.8,IF(H37="Muy Alta",1,))))))</f>
        <v/>
      </c>
      <c r="J37" s="166"/>
      <c r="K37" s="165" t="str">
        <f>IF(OR(J37='4.Tabla de Impacto'!$C$17,J37='4.Tabla de Impacto'!$D$17),"Leve",IF(OR(J37='4.Tabla de Impacto'!$C$18,J37='4.Tabla de Impacto'!$D$18),"Menor",IF(OR(J37='4.Tabla de Impacto'!$C$19,J37='4.Tabla de Impacto'!$D$19),"Moderado",IF(OR(J37='4.Tabla de Impacto'!$C$20,J37='4.Tabla de Impacto'!$D$20),"Mayor",IF(OR(J37='4.Tabla de Impacto'!$C$21,J37='4.Tabla de Impacto'!$D$21),"Catastrófico","")))))</f>
        <v/>
      </c>
      <c r="L37" s="162" t="str">
        <f>IF(K37="","",IF(K37="Leve",0.2,IF(K37="Menor",0.4,IF(K37="Moderado",0.6,IF(K37="Mayor",0.8,IF(K37="Catastrófico",1,))))))</f>
        <v/>
      </c>
      <c r="M37" s="163" t="str">
        <f>IF(OR(AND(H37="Muy Baja",K37="Leve"),AND(H37="Muy Baja",K37="Menor"),AND(H37="Baja",K37="Leve")),"Bajo",IF(OR(AND(H37="Muy baja",K37="Moderado"),AND(H37="Baja",K37="Menor"),AND(H37="Baja",K37="Moderado"),AND(H37="Media",K37="Leve"),AND(H37="Media",K37="Menor"),AND(H37="Media",K37="Moderado"),AND(H37="Alta",K37="Leve"),AND(H37="Alta",K37="Menor")),"Moderado",IF(OR(AND(H37="Muy Baja",K37="Mayor"),AND(H37="Baja",K37="Mayor"),AND(H37="Media",K37="Mayor"),AND(H37="Alta",K37="Moderado"),AND(H37="Alta",K37="Mayor"),AND(H37="Muy Alta",K37="Leve"),AND(H37="Muy Alta",K37="Menor"),AND(H37="Muy Alta",K37="Moderado"),AND(H37="Muy Alta",K37="Mayor")),"Alto",IF(OR(AND(H37="Muy Baja",K37="Catastrófico"),AND(H37="Baja",K37="Catastrófico"),AND(H37="Media",K37="Catastrófico"),AND(H37="Alta",K37="Catastrófico"),AND(H37="Muy Alta",K37="Catastrófico")),"Extremo",""))))</f>
        <v/>
      </c>
      <c r="N37" s="81"/>
      <c r="O37" s="40"/>
      <c r="P37" s="81" t="str">
        <f t="shared" si="25"/>
        <v/>
      </c>
      <c r="Q37" s="81"/>
      <c r="R37" s="81"/>
      <c r="S37" s="41" t="str">
        <f>IF(AND(Q37="Preventivo",R37="Automático"),"50%",IF(AND(Q37="Preventivo",R37="Manual"),"40%",IF(AND(Q37="Detectivo",R37="Automático"),"40%",IF(AND(Q37="Detectivo",R37="Manual"),"30%",IF(AND(Q37="Correctivo",R37="Automático"),"35%",IF(AND(Q37="Correctivo",R37="Manual"),"25%",""))))))</f>
        <v/>
      </c>
      <c r="T37" s="81"/>
      <c r="U37" s="81"/>
      <c r="V37" s="81"/>
      <c r="W37" s="42" t="str">
        <f>IFERROR(IF(P37="Probabilidad",(I37-(+I37*S37)),IF(P37="Impacto",I37,"")),"")</f>
        <v/>
      </c>
      <c r="X37" s="79" t="str">
        <f>IFERROR(IF(W37="","",IF(W37&lt;=0.2,"Muy Baja",IF(W37&lt;=0.4,"Baja",IF(W37&lt;=0.6,"Media",IF(W37&lt;=0.8,"Alta","Muy Alta"))))),"")</f>
        <v/>
      </c>
      <c r="Y37" s="41" t="str">
        <f>+W37</f>
        <v/>
      </c>
      <c r="Z37" s="79" t="str">
        <f>IFERROR(IF(AA37="","",IF(AA37&lt;=0.2,"Leve",IF(AA37&lt;=0.4,"Menor",IF(AA37&lt;=0.6,"Moderado",IF(AA37&lt;=0.8,"Mayor","Catastrófico"))))),"")</f>
        <v/>
      </c>
      <c r="AA37" s="41" t="str">
        <f>IFERROR(IF(P37="Impacto",(L37-(+L37*S37)),IF(P37="Probabilidad",L37,"")),"")</f>
        <v/>
      </c>
      <c r="AB37" s="80" t="str">
        <f>IFERROR(IF(OR(AND(X37="Muy Baja",Z37="Leve"),AND(X37="Muy Baja",Z37="Menor"),AND(X37="Baja",Z37="Leve")),"Bajo",IF(OR(AND(X37="Muy baja",Z37="Moderado"),AND(X37="Baja",Z37="Menor"),AND(X37="Baja",Z37="Moderado"),AND(X37="Media",Z37="Leve"),AND(X37="Media",Z37="Menor"),AND(X37="Media",Z37="Moderado"),AND(X37="Alta",Z37="Leve"),AND(X37="Alta",Z37="Menor")),"Moderado",IF(OR(AND(X37="Muy Baja",Z37="Mayor"),AND(X37="Baja",Z37="Mayor"),AND(X37="Media",Z37="Mayor"),AND(X37="Alta",Z37="Moderado"),AND(X37="Alta",Z37="Mayor"),AND(X37="Muy Alta",Z37="Leve"),AND(X37="Muy Alta",Z37="Menor"),AND(X37="Muy Alta",Z37="Moderado"),AND(X37="Muy Alta",Z37="Mayor")),"Alto",IF(OR(AND(X37="Muy Baja",Z37="Catastrófico"),AND(X37="Baja",Z37="Catastrófico"),AND(X37="Media",Z37="Catastrófico"),AND(X37="Alta",Z37="Catastrófico"),AND(X37="Muy Alta",Z37="Catastrófico")),"Extremo","")))),"")</f>
        <v/>
      </c>
      <c r="AC37" s="64"/>
      <c r="AD37" s="46"/>
      <c r="AE37" s="46"/>
      <c r="AF37" s="46"/>
      <c r="AG37" s="46"/>
      <c r="AH37" s="46"/>
      <c r="AI37" s="46"/>
      <c r="AJ37" s="46"/>
      <c r="AK37" s="46"/>
      <c r="AL37" s="46"/>
      <c r="AM37" s="46"/>
      <c r="AN37" s="46"/>
      <c r="AO37" s="46"/>
      <c r="AP37" s="46"/>
      <c r="AQ37" s="46"/>
      <c r="AR37" s="46"/>
      <c r="AS37" s="46"/>
      <c r="AT37" s="82"/>
      <c r="AU37" s="82"/>
      <c r="AV37" s="82"/>
      <c r="AW37" s="82"/>
      <c r="AX37" s="82"/>
      <c r="AY37" s="82"/>
      <c r="AZ37" s="82"/>
      <c r="BA37" s="82"/>
      <c r="BB37" s="82"/>
      <c r="BC37" s="82"/>
      <c r="BD37" s="82"/>
      <c r="BE37" s="82"/>
      <c r="BF37" s="82"/>
      <c r="BG37" s="82"/>
      <c r="BH37" s="82"/>
      <c r="BI37" s="82"/>
      <c r="BJ37" s="82"/>
      <c r="BK37" s="82"/>
      <c r="BL37" s="82"/>
      <c r="BM37" s="82"/>
    </row>
    <row r="38" spans="2:65" ht="55.5" customHeight="1" x14ac:dyDescent="0.25">
      <c r="B38" s="167"/>
      <c r="C38" s="168"/>
      <c r="D38" s="168"/>
      <c r="E38" s="169"/>
      <c r="F38" s="168"/>
      <c r="G38" s="164"/>
      <c r="H38" s="165"/>
      <c r="I38" s="162"/>
      <c r="J38" s="166"/>
      <c r="K38" s="165"/>
      <c r="L38" s="162"/>
      <c r="M38" s="163"/>
      <c r="N38" s="81"/>
      <c r="O38" s="40"/>
      <c r="P38" s="81" t="str">
        <f t="shared" si="25"/>
        <v/>
      </c>
      <c r="Q38" s="81"/>
      <c r="R38" s="81"/>
      <c r="S38" s="41" t="str">
        <f t="shared" ref="S38:S42" si="34">IF(AND(Q38="Preventivo",R38="Automático"),"50%",IF(AND(Q38="Preventivo",R38="Manual"),"40%",IF(AND(Q38="Detectivo",R38="Automático"),"40%",IF(AND(Q38="Detectivo",R38="Manual"),"30%",IF(AND(Q38="Correctivo",R38="Automático"),"35%",IF(AND(Q38="Correctivo",R38="Manual"),"25%",""))))))</f>
        <v/>
      </c>
      <c r="T38" s="81"/>
      <c r="U38" s="81"/>
      <c r="V38" s="81"/>
      <c r="W38" s="42" t="str">
        <f>IFERROR(IF(AND(P37="Probabilidad",P38="Probabilidad"),(Y37-(+Y37*S38)),IF(P38="Probabilidad",(I37-(+I37*S38)),IF(P38="Impacto",Y37,""))),"")</f>
        <v/>
      </c>
      <c r="X38" s="79" t="str">
        <f t="shared" ref="X38:X42" si="35">IFERROR(IF(W38="","",IF(W38&lt;=0.2,"Muy Baja",IF(W38&lt;=0.4,"Baja",IF(W38&lt;=0.6,"Media",IF(W38&lt;=0.8,"Alta","Muy Alta"))))),"")</f>
        <v/>
      </c>
      <c r="Y38" s="41" t="str">
        <f t="shared" ref="Y38:Y42" si="36">+W38</f>
        <v/>
      </c>
      <c r="Z38" s="79" t="str">
        <f t="shared" ref="Z38:Z42" si="37">IFERROR(IF(AA38="","",IF(AA38&lt;=0.2,"Leve",IF(AA38&lt;=0.4,"Menor",IF(AA38&lt;=0.6,"Moderado",IF(AA38&lt;=0.8,"Mayor","Catastrófico"))))),"")</f>
        <v/>
      </c>
      <c r="AA38" s="41" t="str">
        <f>IFERROR(IF(AND(P37="Impacto",P38="Impacto"),(AA37-(+AA37*S38)),IF(P38="Impacto",(L37-(+L37*S38)),IF(P38="Probabilidad",AA37,""))),"")</f>
        <v/>
      </c>
      <c r="AB38" s="80" t="str">
        <f t="shared" ref="AB38:AB39" si="38">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
      </c>
      <c r="AC38" s="64"/>
      <c r="AD38" s="46"/>
      <c r="AE38" s="46"/>
      <c r="AF38" s="46"/>
      <c r="AG38" s="46"/>
      <c r="AH38" s="46"/>
      <c r="AI38" s="46"/>
      <c r="AJ38" s="46"/>
      <c r="AK38" s="46"/>
      <c r="AL38" s="46"/>
      <c r="AM38" s="46"/>
      <c r="AN38" s="46"/>
      <c r="AO38" s="46"/>
      <c r="AP38" s="46"/>
      <c r="AQ38" s="46"/>
      <c r="AR38" s="46"/>
      <c r="AS38" s="46"/>
      <c r="AT38" s="82"/>
      <c r="AU38" s="82"/>
      <c r="AV38" s="82"/>
      <c r="AW38" s="82"/>
      <c r="AX38" s="82"/>
      <c r="AY38" s="82"/>
      <c r="AZ38" s="82"/>
      <c r="BA38" s="82"/>
      <c r="BB38" s="82"/>
      <c r="BC38" s="82"/>
      <c r="BD38" s="82"/>
      <c r="BE38" s="82"/>
      <c r="BF38" s="82"/>
      <c r="BG38" s="82"/>
      <c r="BH38" s="82"/>
      <c r="BI38" s="82"/>
      <c r="BJ38" s="82"/>
      <c r="BK38" s="82"/>
      <c r="BL38" s="82"/>
      <c r="BM38" s="82"/>
    </row>
    <row r="39" spans="2:65" ht="55.5" customHeight="1" x14ac:dyDescent="0.25">
      <c r="B39" s="167"/>
      <c r="C39" s="168"/>
      <c r="D39" s="168"/>
      <c r="E39" s="169"/>
      <c r="F39" s="168"/>
      <c r="G39" s="164"/>
      <c r="H39" s="165"/>
      <c r="I39" s="162"/>
      <c r="J39" s="166"/>
      <c r="K39" s="165"/>
      <c r="L39" s="162"/>
      <c r="M39" s="163"/>
      <c r="N39" s="81"/>
      <c r="O39" s="40"/>
      <c r="P39" s="81" t="str">
        <f t="shared" si="25"/>
        <v/>
      </c>
      <c r="Q39" s="81"/>
      <c r="R39" s="81"/>
      <c r="S39" s="41" t="str">
        <f t="shared" si="34"/>
        <v/>
      </c>
      <c r="T39" s="81"/>
      <c r="U39" s="81"/>
      <c r="V39" s="81"/>
      <c r="W39" s="42" t="str">
        <f>IFERROR(IF(AND(P38="Probabilidad",P39="Probabilidad"),(Y38-(+Y38*S39)),IF(AND(P38="Impacto",P39="Probabilidad"),(Y37-(+Y37*S39)),IF(P39="Impacto",Y38,""))),"")</f>
        <v/>
      </c>
      <c r="X39" s="79" t="str">
        <f t="shared" si="35"/>
        <v/>
      </c>
      <c r="Y39" s="41" t="str">
        <f t="shared" si="36"/>
        <v/>
      </c>
      <c r="Z39" s="79" t="str">
        <f t="shared" si="37"/>
        <v/>
      </c>
      <c r="AA39" s="41" t="str">
        <f>IFERROR(IF(AND(P38="Impacto",P39="Impacto"),(AA38-(+AA38*S39)),IF(AND(P38="Probabilidad",P39="Impacto"),(AA37-(+AA37*S39)),IF(P39="Probabilidad",AA38,""))),"")</f>
        <v/>
      </c>
      <c r="AB39" s="80" t="str">
        <f t="shared" si="38"/>
        <v/>
      </c>
      <c r="AC39" s="64"/>
      <c r="AD39" s="46"/>
      <c r="AE39" s="46"/>
      <c r="AF39" s="46"/>
      <c r="AG39" s="46"/>
      <c r="AH39" s="46"/>
      <c r="AI39" s="46"/>
      <c r="AJ39" s="46"/>
      <c r="AK39" s="46"/>
      <c r="AL39" s="46"/>
      <c r="AM39" s="46"/>
      <c r="AN39" s="46"/>
      <c r="AO39" s="46"/>
      <c r="AP39" s="46"/>
      <c r="AQ39" s="46"/>
      <c r="AR39" s="46"/>
      <c r="AS39" s="46"/>
      <c r="AT39" s="82"/>
      <c r="AU39" s="82"/>
      <c r="AV39" s="82"/>
      <c r="AW39" s="82"/>
      <c r="AX39" s="82"/>
      <c r="AY39" s="82"/>
      <c r="AZ39" s="82"/>
      <c r="BA39" s="82"/>
      <c r="BB39" s="82"/>
      <c r="BC39" s="82"/>
      <c r="BD39" s="82"/>
      <c r="BE39" s="82"/>
      <c r="BF39" s="82"/>
      <c r="BG39" s="82"/>
      <c r="BH39" s="82"/>
      <c r="BI39" s="82"/>
      <c r="BJ39" s="82"/>
      <c r="BK39" s="82"/>
      <c r="BL39" s="82"/>
      <c r="BM39" s="82"/>
    </row>
    <row r="40" spans="2:65" ht="55.5" customHeight="1" x14ac:dyDescent="0.25">
      <c r="B40" s="167"/>
      <c r="C40" s="168"/>
      <c r="D40" s="168"/>
      <c r="E40" s="169"/>
      <c r="F40" s="168"/>
      <c r="G40" s="164"/>
      <c r="H40" s="165"/>
      <c r="I40" s="162"/>
      <c r="J40" s="166"/>
      <c r="K40" s="165"/>
      <c r="L40" s="162"/>
      <c r="M40" s="163"/>
      <c r="N40" s="81"/>
      <c r="O40" s="40"/>
      <c r="P40" s="81" t="str">
        <f t="shared" si="25"/>
        <v/>
      </c>
      <c r="Q40" s="81"/>
      <c r="R40" s="81"/>
      <c r="S40" s="41" t="str">
        <f t="shared" si="34"/>
        <v/>
      </c>
      <c r="T40" s="81"/>
      <c r="U40" s="81"/>
      <c r="V40" s="81"/>
      <c r="W40" s="42" t="str">
        <f t="shared" ref="W40:W42" si="39">IFERROR(IF(AND(P39="Probabilidad",P40="Probabilidad"),(Y39-(+Y39*S40)),IF(AND(P39="Impacto",P40="Probabilidad"),(Y38-(+Y38*S40)),IF(P40="Impacto",Y39,""))),"")</f>
        <v/>
      </c>
      <c r="X40" s="79" t="str">
        <f t="shared" si="35"/>
        <v/>
      </c>
      <c r="Y40" s="41" t="str">
        <f t="shared" si="36"/>
        <v/>
      </c>
      <c r="Z40" s="79" t="str">
        <f t="shared" si="37"/>
        <v/>
      </c>
      <c r="AA40" s="41" t="str">
        <f t="shared" ref="AA40:AA42" si="40">IFERROR(IF(AND(P39="Impacto",P40="Impacto"),(AA39-(+AA39*S40)),IF(AND(P39="Probabilidad",P40="Impacto"),(AA38-(+AA38*S40)),IF(P40="Probabilidad",AA39,""))),"")</f>
        <v/>
      </c>
      <c r="AB40" s="80" t="str">
        <f>IFERROR(IF(OR(AND(X40="Muy Baja",Z40="Leve"),AND(X40="Muy Baja",Z40="Menor"),AND(X40="Baja",Z40="Leve")),"Bajo",IF(OR(AND(X40="Muy baja",Z40="Moderado"),AND(X40="Baja",Z40="Menor"),AND(X40="Baja",Z40="Moderado"),AND(X40="Media",Z40="Leve"),AND(X40="Media",Z40="Menor"),AND(X40="Media",Z40="Moderado"),AND(X40="Alta",Z40="Leve"),AND(X40="Alta",Z40="Menor")),"Moderado",IF(OR(AND(X40="Muy Baja",Z40="Mayor"),AND(X40="Baja",Z40="Mayor"),AND(X40="Media",Z40="Mayor"),AND(X40="Alta",Z40="Moderado"),AND(X40="Alta",Z40="Mayor"),AND(X40="Muy Alta",Z40="Leve"),AND(X40="Muy Alta",Z40="Menor"),AND(X40="Muy Alta",Z40="Moderado"),AND(X40="Muy Alta",Z40="Mayor")),"Alto",IF(OR(AND(X40="Muy Baja",Z40="Catastrófico"),AND(X40="Baja",Z40="Catastrófico"),AND(X40="Media",Z40="Catastrófico"),AND(X40="Alta",Z40="Catastrófico"),AND(X40="Muy Alta",Z40="Catastrófico")),"Extremo","")))),"")</f>
        <v/>
      </c>
      <c r="AC40" s="64"/>
      <c r="AD40" s="46"/>
      <c r="AE40" s="46"/>
      <c r="AF40" s="46"/>
      <c r="AG40" s="46"/>
      <c r="AH40" s="46"/>
      <c r="AI40" s="46"/>
      <c r="AJ40" s="46"/>
      <c r="AK40" s="46"/>
      <c r="AL40" s="46"/>
      <c r="AM40" s="46"/>
      <c r="AN40" s="46"/>
      <c r="AO40" s="46"/>
      <c r="AP40" s="46"/>
      <c r="AQ40" s="46"/>
      <c r="AR40" s="46"/>
      <c r="AS40" s="46"/>
      <c r="AT40" s="82"/>
      <c r="AU40" s="82"/>
      <c r="AV40" s="82"/>
      <c r="AW40" s="82"/>
      <c r="AX40" s="82"/>
      <c r="AY40" s="82"/>
      <c r="AZ40" s="82"/>
      <c r="BA40" s="82"/>
      <c r="BB40" s="82"/>
      <c r="BC40" s="82"/>
      <c r="BD40" s="82"/>
      <c r="BE40" s="82"/>
      <c r="BF40" s="82"/>
      <c r="BG40" s="82"/>
      <c r="BH40" s="82"/>
      <c r="BI40" s="82"/>
      <c r="BJ40" s="82"/>
      <c r="BK40" s="82"/>
      <c r="BL40" s="82"/>
      <c r="BM40" s="82"/>
    </row>
    <row r="41" spans="2:65" ht="55.5" customHeight="1" x14ac:dyDescent="0.25">
      <c r="B41" s="167"/>
      <c r="C41" s="168"/>
      <c r="D41" s="168"/>
      <c r="E41" s="169"/>
      <c r="F41" s="168"/>
      <c r="G41" s="164"/>
      <c r="H41" s="165"/>
      <c r="I41" s="162"/>
      <c r="J41" s="166"/>
      <c r="K41" s="165"/>
      <c r="L41" s="162"/>
      <c r="M41" s="163"/>
      <c r="N41" s="81"/>
      <c r="O41" s="77"/>
      <c r="P41" s="44" t="str">
        <f t="shared" si="25"/>
        <v/>
      </c>
      <c r="Q41" s="78"/>
      <c r="R41" s="78"/>
      <c r="S41" s="41" t="str">
        <f t="shared" si="34"/>
        <v/>
      </c>
      <c r="T41" s="78"/>
      <c r="U41" s="78"/>
      <c r="V41" s="78"/>
      <c r="W41" s="42" t="str">
        <f t="shared" si="39"/>
        <v/>
      </c>
      <c r="X41" s="79" t="str">
        <f t="shared" si="35"/>
        <v/>
      </c>
      <c r="Y41" s="41" t="str">
        <f t="shared" si="36"/>
        <v/>
      </c>
      <c r="Z41" s="79" t="str">
        <f t="shared" si="37"/>
        <v/>
      </c>
      <c r="AA41" s="41" t="str">
        <f t="shared" si="40"/>
        <v/>
      </c>
      <c r="AB41" s="80" t="str">
        <f t="shared" ref="AB41:AB42" si="41">IFERROR(IF(OR(AND(X41="Muy Baja",Z41="Leve"),AND(X41="Muy Baja",Z41="Menor"),AND(X41="Baja",Z41="Leve")),"Bajo",IF(OR(AND(X41="Muy baja",Z41="Moderado"),AND(X41="Baja",Z41="Menor"),AND(X41="Baja",Z41="Moderado"),AND(X41="Media",Z41="Leve"),AND(X41="Media",Z41="Menor"),AND(X41="Media",Z41="Moderado"),AND(X41="Alta",Z41="Leve"),AND(X41="Alta",Z41="Menor")),"Moderado",IF(OR(AND(X41="Muy Baja",Z41="Mayor"),AND(X41="Baja",Z41="Mayor"),AND(X41="Media",Z41="Mayor"),AND(X41="Alta",Z41="Moderado"),AND(X41="Alta",Z41="Mayor"),AND(X41="Muy Alta",Z41="Leve"),AND(X41="Muy Alta",Z41="Menor"),AND(X41="Muy Alta",Z41="Moderado"),AND(X41="Muy Alta",Z41="Mayor")),"Alto",IF(OR(AND(X41="Muy Baja",Z41="Catastrófico"),AND(X41="Baja",Z41="Catastrófico"),AND(X41="Media",Z41="Catastrófico"),AND(X41="Alta",Z41="Catastrófico"),AND(X41="Muy Alta",Z41="Catastrófico")),"Extremo","")))),"")</f>
        <v/>
      </c>
      <c r="AC41" s="65"/>
      <c r="AD41" s="46"/>
      <c r="AE41" s="46"/>
      <c r="AF41" s="46"/>
      <c r="AG41" s="46"/>
      <c r="AH41" s="46"/>
      <c r="AI41" s="46"/>
      <c r="AJ41" s="46"/>
      <c r="AK41" s="46"/>
      <c r="AL41" s="46"/>
      <c r="AM41" s="46"/>
      <c r="AN41" s="46"/>
      <c r="AO41" s="46"/>
      <c r="AP41" s="46"/>
      <c r="AQ41" s="46"/>
      <c r="AR41" s="46"/>
      <c r="AS41" s="46"/>
      <c r="AT41" s="82"/>
      <c r="AU41" s="82"/>
      <c r="AV41" s="82"/>
      <c r="AW41" s="82"/>
      <c r="AX41" s="82"/>
      <c r="AY41" s="82"/>
      <c r="AZ41" s="82"/>
      <c r="BA41" s="82"/>
      <c r="BB41" s="82"/>
      <c r="BC41" s="82"/>
      <c r="BD41" s="82"/>
      <c r="BE41" s="82"/>
      <c r="BF41" s="82"/>
      <c r="BG41" s="82"/>
      <c r="BH41" s="82"/>
      <c r="BI41" s="82"/>
      <c r="BJ41" s="82"/>
      <c r="BK41" s="82"/>
      <c r="BL41" s="82"/>
      <c r="BM41" s="82"/>
    </row>
    <row r="42" spans="2:65" ht="55.5" customHeight="1" x14ac:dyDescent="0.25">
      <c r="B42" s="167"/>
      <c r="C42" s="168"/>
      <c r="D42" s="168"/>
      <c r="E42" s="169"/>
      <c r="F42" s="168"/>
      <c r="G42" s="164"/>
      <c r="H42" s="165"/>
      <c r="I42" s="162"/>
      <c r="J42" s="166"/>
      <c r="K42" s="165"/>
      <c r="L42" s="162"/>
      <c r="M42" s="163"/>
      <c r="N42" s="81"/>
      <c r="O42" s="77"/>
      <c r="P42" s="44" t="str">
        <f t="shared" si="25"/>
        <v/>
      </c>
      <c r="Q42" s="78"/>
      <c r="R42" s="78"/>
      <c r="S42" s="41" t="str">
        <f t="shared" si="34"/>
        <v/>
      </c>
      <c r="T42" s="78"/>
      <c r="U42" s="78"/>
      <c r="V42" s="78"/>
      <c r="W42" s="42" t="str">
        <f t="shared" si="39"/>
        <v/>
      </c>
      <c r="X42" s="79" t="str">
        <f t="shared" si="35"/>
        <v/>
      </c>
      <c r="Y42" s="41" t="str">
        <f t="shared" si="36"/>
        <v/>
      </c>
      <c r="Z42" s="79" t="str">
        <f t="shared" si="37"/>
        <v/>
      </c>
      <c r="AA42" s="41" t="str">
        <f t="shared" si="40"/>
        <v/>
      </c>
      <c r="AB42" s="80" t="str">
        <f t="shared" si="41"/>
        <v/>
      </c>
      <c r="AC42" s="65"/>
      <c r="AD42" s="46"/>
      <c r="AE42" s="46"/>
      <c r="AF42" s="46"/>
      <c r="AG42" s="46"/>
      <c r="AH42" s="46"/>
      <c r="AI42" s="46"/>
      <c r="AJ42" s="46"/>
      <c r="AK42" s="46"/>
      <c r="AL42" s="46"/>
      <c r="AM42" s="46"/>
      <c r="AN42" s="46"/>
      <c r="AO42" s="46"/>
      <c r="AP42" s="46"/>
      <c r="AQ42" s="46"/>
      <c r="AR42" s="46"/>
      <c r="AS42" s="46"/>
      <c r="AT42" s="82"/>
      <c r="AU42" s="82"/>
      <c r="AV42" s="82"/>
      <c r="AW42" s="82"/>
      <c r="AX42" s="82"/>
      <c r="AY42" s="82"/>
      <c r="AZ42" s="82"/>
      <c r="BA42" s="82"/>
      <c r="BB42" s="82"/>
      <c r="BC42" s="82"/>
      <c r="BD42" s="82"/>
      <c r="BE42" s="82"/>
      <c r="BF42" s="82"/>
      <c r="BG42" s="82"/>
      <c r="BH42" s="82"/>
      <c r="BI42" s="82"/>
      <c r="BJ42" s="82"/>
      <c r="BK42" s="82"/>
      <c r="BL42" s="82"/>
      <c r="BM42" s="82"/>
    </row>
    <row r="43" spans="2:65" ht="55.5" customHeight="1" x14ac:dyDescent="0.25">
      <c r="B43" s="167"/>
      <c r="C43" s="168"/>
      <c r="D43" s="168"/>
      <c r="E43" s="169"/>
      <c r="F43" s="168"/>
      <c r="G43" s="164"/>
      <c r="H43" s="165" t="str">
        <f>IF(G43&lt;=0,"",IF(G43&lt;=2,"Muy Baja",IF(G43&lt;=24,"Baja",IF(G43&lt;=500,"Media",IF(G43&lt;=5000,"Alta","Muy Alta")))))</f>
        <v/>
      </c>
      <c r="I43" s="162" t="str">
        <f>IF(H43="","",IF(H43="Muy Baja",0.2,IF(H43="Baja",0.4,IF(H43="Media",0.6,IF(H43="Alta",0.8,IF(H43="Muy Alta",1,))))))</f>
        <v/>
      </c>
      <c r="J43" s="166"/>
      <c r="K43" s="165" t="str">
        <f>IF(OR(J43='4.Tabla de Impacto'!$C$17,J43='4.Tabla de Impacto'!$D$17),"Leve",IF(OR(J43='4.Tabla de Impacto'!$C$18,J43='4.Tabla de Impacto'!$D$18),"Menor",IF(OR(J43='4.Tabla de Impacto'!$C$19,J43='4.Tabla de Impacto'!$D$19),"Moderado",IF(OR(J43='4.Tabla de Impacto'!$C$20,J43='4.Tabla de Impacto'!$D$20),"Mayor",IF(OR(J43='4.Tabla de Impacto'!$C$21,J43='4.Tabla de Impacto'!$D$21),"Catastrófico","")))))</f>
        <v/>
      </c>
      <c r="L43" s="162" t="str">
        <f>IF(K43="","",IF(K43="Leve",0.2,IF(K43="Menor",0.4,IF(K43="Moderado",0.6,IF(K43="Mayor",0.8,IF(K43="Catastrófico",1,))))))</f>
        <v/>
      </c>
      <c r="M43" s="163" t="str">
        <f>IF(OR(AND(H43="Muy Baja",K43="Leve"),AND(H43="Muy Baja",K43="Menor"),AND(H43="Baja",K43="Leve")),"Bajo",IF(OR(AND(H43="Muy baja",K43="Moderado"),AND(H43="Baja",K43="Menor"),AND(H43="Baja",K43="Moderado"),AND(H43="Media",K43="Leve"),AND(H43="Media",K43="Menor"),AND(H43="Media",K43="Moderado"),AND(H43="Alta",K43="Leve"),AND(H43="Alta",K43="Menor")),"Moderado",IF(OR(AND(H43="Muy Baja",K43="Mayor"),AND(H43="Baja",K43="Mayor"),AND(H43="Media",K43="Mayor"),AND(H43="Alta",K43="Moderado"),AND(H43="Alta",K43="Mayor"),AND(H43="Muy Alta",K43="Leve"),AND(H43="Muy Alta",K43="Menor"),AND(H43="Muy Alta",K43="Moderado"),AND(H43="Muy Alta",K43="Mayor")),"Alto",IF(OR(AND(H43="Muy Baja",K43="Catastrófico"),AND(H43="Baja",K43="Catastrófico"),AND(H43="Media",K43="Catastrófico"),AND(H43="Alta",K43="Catastrófico"),AND(H43="Muy Alta",K43="Catastrófico")),"Extremo",""))))</f>
        <v/>
      </c>
      <c r="N43" s="81"/>
      <c r="O43" s="40"/>
      <c r="P43" s="81" t="str">
        <f t="shared" si="25"/>
        <v/>
      </c>
      <c r="Q43" s="81"/>
      <c r="R43" s="81"/>
      <c r="S43" s="41" t="str">
        <f>IF(AND(Q43="Preventivo",R43="Automático"),"50%",IF(AND(Q43="Preventivo",R43="Manual"),"40%",IF(AND(Q43="Detectivo",R43="Automático"),"40%",IF(AND(Q43="Detectivo",R43="Manual"),"30%",IF(AND(Q43="Correctivo",R43="Automático"),"35%",IF(AND(Q43="Correctivo",R43="Manual"),"25%",""))))))</f>
        <v/>
      </c>
      <c r="T43" s="81"/>
      <c r="U43" s="81"/>
      <c r="V43" s="81"/>
      <c r="W43" s="42" t="str">
        <f>IFERROR(IF(P43="Probabilidad",(I43-(+I43*S43)),IF(P43="Impacto",I43,"")),"")</f>
        <v/>
      </c>
      <c r="X43" s="79" t="str">
        <f>IFERROR(IF(W43="","",IF(W43&lt;=0.2,"Muy Baja",IF(W43&lt;=0.4,"Baja",IF(W43&lt;=0.6,"Media",IF(W43&lt;=0.8,"Alta","Muy Alta"))))),"")</f>
        <v/>
      </c>
      <c r="Y43" s="41" t="str">
        <f>+W43</f>
        <v/>
      </c>
      <c r="Z43" s="79" t="str">
        <f>IFERROR(IF(AA43="","",IF(AA43&lt;=0.2,"Leve",IF(AA43&lt;=0.4,"Menor",IF(AA43&lt;=0.6,"Moderado",IF(AA43&lt;=0.8,"Mayor","Catastrófico"))))),"")</f>
        <v/>
      </c>
      <c r="AA43" s="41" t="str">
        <f>IFERROR(IF(P43="Impacto",(L43-(+L43*S43)),IF(P43="Probabilidad",L43,"")),"")</f>
        <v/>
      </c>
      <c r="AB43" s="80" t="str">
        <f>IFERROR(IF(OR(AND(X43="Muy Baja",Z43="Leve"),AND(X43="Muy Baja",Z43="Menor"),AND(X43="Baja",Z43="Leve")),"Bajo",IF(OR(AND(X43="Muy baja",Z43="Moderado"),AND(X43="Baja",Z43="Menor"),AND(X43="Baja",Z43="Moderado"),AND(X43="Media",Z43="Leve"),AND(X43="Media",Z43="Menor"),AND(X43="Media",Z43="Moderado"),AND(X43="Alta",Z43="Leve"),AND(X43="Alta",Z43="Menor")),"Moderado",IF(OR(AND(X43="Muy Baja",Z43="Mayor"),AND(X43="Baja",Z43="Mayor"),AND(X43="Media",Z43="Mayor"),AND(X43="Alta",Z43="Moderado"),AND(X43="Alta",Z43="Mayor"),AND(X43="Muy Alta",Z43="Leve"),AND(X43="Muy Alta",Z43="Menor"),AND(X43="Muy Alta",Z43="Moderado"),AND(X43="Muy Alta",Z43="Mayor")),"Alto",IF(OR(AND(X43="Muy Baja",Z43="Catastrófico"),AND(X43="Baja",Z43="Catastrófico"),AND(X43="Media",Z43="Catastrófico"),AND(X43="Alta",Z43="Catastrófico"),AND(X43="Muy Alta",Z43="Catastrófico")),"Extremo","")))),"")</f>
        <v/>
      </c>
      <c r="AC43" s="64"/>
      <c r="AD43" s="46"/>
      <c r="AE43" s="46"/>
      <c r="AF43" s="46"/>
      <c r="AG43" s="46"/>
      <c r="AH43" s="46"/>
      <c r="AI43" s="46"/>
      <c r="AJ43" s="46"/>
      <c r="AK43" s="46"/>
      <c r="AL43" s="46"/>
      <c r="AM43" s="46"/>
      <c r="AN43" s="46"/>
      <c r="AO43" s="46"/>
      <c r="AP43" s="46"/>
      <c r="AQ43" s="46"/>
      <c r="AR43" s="46"/>
      <c r="AS43" s="46"/>
      <c r="AT43" s="82"/>
      <c r="AU43" s="82"/>
      <c r="AV43" s="82"/>
      <c r="AW43" s="82"/>
      <c r="AX43" s="82"/>
      <c r="AY43" s="82"/>
      <c r="AZ43" s="82"/>
      <c r="BA43" s="82"/>
      <c r="BB43" s="82"/>
      <c r="BC43" s="82"/>
      <c r="BD43" s="82"/>
      <c r="BE43" s="82"/>
      <c r="BF43" s="82"/>
      <c r="BG43" s="82"/>
      <c r="BH43" s="82"/>
      <c r="BI43" s="82"/>
      <c r="BJ43" s="82"/>
      <c r="BK43" s="82"/>
      <c r="BL43" s="82"/>
      <c r="BM43" s="82"/>
    </row>
    <row r="44" spans="2:65" ht="55.5" customHeight="1" x14ac:dyDescent="0.25">
      <c r="B44" s="167"/>
      <c r="C44" s="168"/>
      <c r="D44" s="168"/>
      <c r="E44" s="169"/>
      <c r="F44" s="168"/>
      <c r="G44" s="164"/>
      <c r="H44" s="165"/>
      <c r="I44" s="162"/>
      <c r="J44" s="166"/>
      <c r="K44" s="165"/>
      <c r="L44" s="162"/>
      <c r="M44" s="163"/>
      <c r="N44" s="81"/>
      <c r="O44" s="40"/>
      <c r="P44" s="81" t="str">
        <f t="shared" si="25"/>
        <v/>
      </c>
      <c r="Q44" s="81"/>
      <c r="R44" s="81"/>
      <c r="S44" s="41" t="str">
        <f t="shared" ref="S44:S48" si="42">IF(AND(Q44="Preventivo",R44="Automático"),"50%",IF(AND(Q44="Preventivo",R44="Manual"),"40%",IF(AND(Q44="Detectivo",R44="Automático"),"40%",IF(AND(Q44="Detectivo",R44="Manual"),"30%",IF(AND(Q44="Correctivo",R44="Automático"),"35%",IF(AND(Q44="Correctivo",R44="Manual"),"25%",""))))))</f>
        <v/>
      </c>
      <c r="T44" s="81"/>
      <c r="U44" s="81"/>
      <c r="V44" s="81"/>
      <c r="W44" s="42" t="str">
        <f>IFERROR(IF(AND(P43="Probabilidad",P44="Probabilidad"),(Y43-(+Y43*S44)),IF(P44="Probabilidad",(I43-(+I43*S44)),IF(P44="Impacto",Y43,""))),"")</f>
        <v/>
      </c>
      <c r="X44" s="79" t="str">
        <f t="shared" ref="X44:X48" si="43">IFERROR(IF(W44="","",IF(W44&lt;=0.2,"Muy Baja",IF(W44&lt;=0.4,"Baja",IF(W44&lt;=0.6,"Media",IF(W44&lt;=0.8,"Alta","Muy Alta"))))),"")</f>
        <v/>
      </c>
      <c r="Y44" s="41" t="str">
        <f t="shared" ref="Y44:Y48" si="44">+W44</f>
        <v/>
      </c>
      <c r="Z44" s="79" t="str">
        <f t="shared" ref="Z44:Z48" si="45">IFERROR(IF(AA44="","",IF(AA44&lt;=0.2,"Leve",IF(AA44&lt;=0.4,"Menor",IF(AA44&lt;=0.6,"Moderado",IF(AA44&lt;=0.8,"Mayor","Catastrófico"))))),"")</f>
        <v/>
      </c>
      <c r="AA44" s="41" t="str">
        <f>IFERROR(IF(AND(P43="Impacto",P44="Impacto"),(AA43-(+AA43*S44)),IF(P44="Impacto",(L43-(+L43*S44)),IF(P44="Probabilidad",AA43,""))),"")</f>
        <v/>
      </c>
      <c r="AB44" s="80" t="str">
        <f t="shared" ref="AB44:AB45" si="46">IFERROR(IF(OR(AND(X44="Muy Baja",Z44="Leve"),AND(X44="Muy Baja",Z44="Menor"),AND(X44="Baja",Z44="Leve")),"Bajo",IF(OR(AND(X44="Muy baja",Z44="Moderado"),AND(X44="Baja",Z44="Menor"),AND(X44="Baja",Z44="Moderado"),AND(X44="Media",Z44="Leve"),AND(X44="Media",Z44="Menor"),AND(X44="Media",Z44="Moderado"),AND(X44="Alta",Z44="Leve"),AND(X44="Alta",Z44="Menor")),"Moderado",IF(OR(AND(X44="Muy Baja",Z44="Mayor"),AND(X44="Baja",Z44="Mayor"),AND(X44="Media",Z44="Mayor"),AND(X44="Alta",Z44="Moderado"),AND(X44="Alta",Z44="Mayor"),AND(X44="Muy Alta",Z44="Leve"),AND(X44="Muy Alta",Z44="Menor"),AND(X44="Muy Alta",Z44="Moderado"),AND(X44="Muy Alta",Z44="Mayor")),"Alto",IF(OR(AND(X44="Muy Baja",Z44="Catastrófico"),AND(X44="Baja",Z44="Catastrófico"),AND(X44="Media",Z44="Catastrófico"),AND(X44="Alta",Z44="Catastrófico"),AND(X44="Muy Alta",Z44="Catastrófico")),"Extremo","")))),"")</f>
        <v/>
      </c>
      <c r="AC44" s="64"/>
      <c r="AD44" s="46"/>
      <c r="AE44" s="46"/>
      <c r="AF44" s="46"/>
      <c r="AG44" s="46"/>
      <c r="AH44" s="46"/>
      <c r="AI44" s="46"/>
      <c r="AJ44" s="46"/>
      <c r="AK44" s="46"/>
      <c r="AL44" s="46"/>
      <c r="AM44" s="46"/>
      <c r="AN44" s="46"/>
      <c r="AO44" s="46"/>
      <c r="AP44" s="46"/>
      <c r="AQ44" s="46"/>
      <c r="AR44" s="46"/>
      <c r="AS44" s="46"/>
      <c r="AT44" s="82"/>
      <c r="AU44" s="82"/>
      <c r="AV44" s="82"/>
      <c r="AW44" s="82"/>
      <c r="AX44" s="82"/>
      <c r="AY44" s="82"/>
      <c r="AZ44" s="82"/>
      <c r="BA44" s="82"/>
      <c r="BB44" s="82"/>
      <c r="BC44" s="82"/>
      <c r="BD44" s="82"/>
      <c r="BE44" s="82"/>
      <c r="BF44" s="82"/>
      <c r="BG44" s="82"/>
      <c r="BH44" s="82"/>
      <c r="BI44" s="82"/>
      <c r="BJ44" s="82"/>
      <c r="BK44" s="82"/>
      <c r="BL44" s="82"/>
      <c r="BM44" s="82"/>
    </row>
    <row r="45" spans="2:65" ht="55.5" customHeight="1" x14ac:dyDescent="0.25">
      <c r="B45" s="167"/>
      <c r="C45" s="168"/>
      <c r="D45" s="168"/>
      <c r="E45" s="169"/>
      <c r="F45" s="168"/>
      <c r="G45" s="164"/>
      <c r="H45" s="165"/>
      <c r="I45" s="162"/>
      <c r="J45" s="166"/>
      <c r="K45" s="165"/>
      <c r="L45" s="162"/>
      <c r="M45" s="163"/>
      <c r="N45" s="81"/>
      <c r="O45" s="40"/>
      <c r="P45" s="81" t="str">
        <f t="shared" si="25"/>
        <v/>
      </c>
      <c r="Q45" s="81"/>
      <c r="R45" s="81"/>
      <c r="S45" s="41" t="str">
        <f t="shared" si="42"/>
        <v/>
      </c>
      <c r="T45" s="81"/>
      <c r="U45" s="81"/>
      <c r="V45" s="81"/>
      <c r="W45" s="42" t="str">
        <f>IFERROR(IF(AND(P44="Probabilidad",P45="Probabilidad"),(Y44-(+Y44*S45)),IF(AND(P44="Impacto",P45="Probabilidad"),(Y43-(+Y43*S45)),IF(P45="Impacto",Y44,""))),"")</f>
        <v/>
      </c>
      <c r="X45" s="79" t="str">
        <f t="shared" si="43"/>
        <v/>
      </c>
      <c r="Y45" s="41" t="str">
        <f t="shared" si="44"/>
        <v/>
      </c>
      <c r="Z45" s="79" t="str">
        <f t="shared" si="45"/>
        <v/>
      </c>
      <c r="AA45" s="41" t="str">
        <f>IFERROR(IF(AND(P44="Impacto",P45="Impacto"),(AA44-(+AA44*S45)),IF(AND(P44="Probabilidad",P45="Impacto"),(AA43-(+AA43*S45)),IF(P45="Probabilidad",AA44,""))),"")</f>
        <v/>
      </c>
      <c r="AB45" s="80" t="str">
        <f t="shared" si="46"/>
        <v/>
      </c>
      <c r="AC45" s="64"/>
      <c r="AD45" s="46"/>
      <c r="AE45" s="46"/>
      <c r="AF45" s="46"/>
      <c r="AG45" s="46"/>
      <c r="AH45" s="46"/>
      <c r="AI45" s="46"/>
      <c r="AJ45" s="46"/>
      <c r="AK45" s="46"/>
      <c r="AL45" s="46"/>
      <c r="AM45" s="46"/>
      <c r="AN45" s="46"/>
      <c r="AO45" s="46"/>
      <c r="AP45" s="46"/>
      <c r="AQ45" s="46"/>
      <c r="AR45" s="46"/>
      <c r="AS45" s="46"/>
      <c r="AT45" s="82"/>
      <c r="AU45" s="82"/>
      <c r="AV45" s="82"/>
      <c r="AW45" s="82"/>
      <c r="AX45" s="82"/>
      <c r="AY45" s="82"/>
      <c r="AZ45" s="82"/>
      <c r="BA45" s="82"/>
      <c r="BB45" s="82"/>
      <c r="BC45" s="82"/>
      <c r="BD45" s="82"/>
      <c r="BE45" s="82"/>
      <c r="BF45" s="82"/>
      <c r="BG45" s="82"/>
      <c r="BH45" s="82"/>
      <c r="BI45" s="82"/>
      <c r="BJ45" s="82"/>
      <c r="BK45" s="82"/>
      <c r="BL45" s="82"/>
      <c r="BM45" s="82"/>
    </row>
    <row r="46" spans="2:65" ht="55.5" customHeight="1" x14ac:dyDescent="0.25">
      <c r="B46" s="167"/>
      <c r="C46" s="168"/>
      <c r="D46" s="168"/>
      <c r="E46" s="169"/>
      <c r="F46" s="168"/>
      <c r="G46" s="164"/>
      <c r="H46" s="165"/>
      <c r="I46" s="162"/>
      <c r="J46" s="166"/>
      <c r="K46" s="165"/>
      <c r="L46" s="162"/>
      <c r="M46" s="163"/>
      <c r="N46" s="81"/>
      <c r="O46" s="40"/>
      <c r="P46" s="81" t="str">
        <f t="shared" si="25"/>
        <v/>
      </c>
      <c r="Q46" s="81"/>
      <c r="R46" s="81"/>
      <c r="S46" s="41" t="str">
        <f t="shared" si="42"/>
        <v/>
      </c>
      <c r="T46" s="81"/>
      <c r="U46" s="81"/>
      <c r="V46" s="81"/>
      <c r="W46" s="42" t="str">
        <f t="shared" ref="W46:W48" si="47">IFERROR(IF(AND(P45="Probabilidad",P46="Probabilidad"),(Y45-(+Y45*S46)),IF(AND(P45="Impacto",P46="Probabilidad"),(Y44-(+Y44*S46)),IF(P46="Impacto",Y45,""))),"")</f>
        <v/>
      </c>
      <c r="X46" s="79" t="str">
        <f t="shared" si="43"/>
        <v/>
      </c>
      <c r="Y46" s="41" t="str">
        <f t="shared" si="44"/>
        <v/>
      </c>
      <c r="Z46" s="79" t="str">
        <f t="shared" si="45"/>
        <v/>
      </c>
      <c r="AA46" s="41" t="str">
        <f t="shared" ref="AA46:AA48" si="48">IFERROR(IF(AND(P45="Impacto",P46="Impacto"),(AA45-(+AA45*S46)),IF(AND(P45="Probabilidad",P46="Impacto"),(AA44-(+AA44*S46)),IF(P46="Probabilidad",AA45,""))),"")</f>
        <v/>
      </c>
      <c r="AB46" s="80" t="str">
        <f>IFERROR(IF(OR(AND(X46="Muy Baja",Z46="Leve"),AND(X46="Muy Baja",Z46="Menor"),AND(X46="Baja",Z46="Leve")),"Bajo",IF(OR(AND(X46="Muy baja",Z46="Moderado"),AND(X46="Baja",Z46="Menor"),AND(X46="Baja",Z46="Moderado"),AND(X46="Media",Z46="Leve"),AND(X46="Media",Z46="Menor"),AND(X46="Media",Z46="Moderado"),AND(X46="Alta",Z46="Leve"),AND(X46="Alta",Z46="Menor")),"Moderado",IF(OR(AND(X46="Muy Baja",Z46="Mayor"),AND(X46="Baja",Z46="Mayor"),AND(X46="Media",Z46="Mayor"),AND(X46="Alta",Z46="Moderado"),AND(X46="Alta",Z46="Mayor"),AND(X46="Muy Alta",Z46="Leve"),AND(X46="Muy Alta",Z46="Menor"),AND(X46="Muy Alta",Z46="Moderado"),AND(X46="Muy Alta",Z46="Mayor")),"Alto",IF(OR(AND(X46="Muy Baja",Z46="Catastrófico"),AND(X46="Baja",Z46="Catastrófico"),AND(X46="Media",Z46="Catastrófico"),AND(X46="Alta",Z46="Catastrófico"),AND(X46="Muy Alta",Z46="Catastrófico")),"Extremo","")))),"")</f>
        <v/>
      </c>
      <c r="AC46" s="64"/>
      <c r="AD46" s="46"/>
      <c r="AE46" s="46"/>
      <c r="AF46" s="46"/>
      <c r="AG46" s="46"/>
      <c r="AH46" s="46"/>
      <c r="AI46" s="46"/>
      <c r="AJ46" s="46"/>
      <c r="AK46" s="46"/>
      <c r="AL46" s="46"/>
      <c r="AM46" s="46"/>
      <c r="AN46" s="46"/>
      <c r="AO46" s="46"/>
      <c r="AP46" s="46"/>
      <c r="AQ46" s="46"/>
      <c r="AR46" s="46"/>
      <c r="AS46" s="46"/>
      <c r="AT46" s="82"/>
      <c r="AU46" s="82"/>
      <c r="AV46" s="82"/>
      <c r="AW46" s="82"/>
      <c r="AX46" s="82"/>
      <c r="AY46" s="82"/>
      <c r="AZ46" s="82"/>
      <c r="BA46" s="82"/>
      <c r="BB46" s="82"/>
      <c r="BC46" s="82"/>
      <c r="BD46" s="82"/>
      <c r="BE46" s="82"/>
      <c r="BF46" s="82"/>
      <c r="BG46" s="82"/>
      <c r="BH46" s="82"/>
      <c r="BI46" s="82"/>
      <c r="BJ46" s="82"/>
      <c r="BK46" s="82"/>
      <c r="BL46" s="82"/>
      <c r="BM46" s="82"/>
    </row>
    <row r="47" spans="2:65" ht="55.5" customHeight="1" x14ac:dyDescent="0.25">
      <c r="B47" s="167"/>
      <c r="C47" s="168"/>
      <c r="D47" s="168"/>
      <c r="E47" s="169"/>
      <c r="F47" s="168"/>
      <c r="G47" s="164"/>
      <c r="H47" s="165"/>
      <c r="I47" s="162"/>
      <c r="J47" s="166"/>
      <c r="K47" s="165"/>
      <c r="L47" s="162"/>
      <c r="M47" s="163"/>
      <c r="N47" s="81"/>
      <c r="O47" s="77"/>
      <c r="P47" s="44" t="str">
        <f t="shared" si="25"/>
        <v/>
      </c>
      <c r="Q47" s="78"/>
      <c r="R47" s="78"/>
      <c r="S47" s="41" t="str">
        <f t="shared" si="42"/>
        <v/>
      </c>
      <c r="T47" s="78"/>
      <c r="U47" s="78"/>
      <c r="V47" s="78"/>
      <c r="W47" s="42" t="str">
        <f t="shared" si="47"/>
        <v/>
      </c>
      <c r="X47" s="79" t="str">
        <f t="shared" si="43"/>
        <v/>
      </c>
      <c r="Y47" s="41" t="str">
        <f t="shared" si="44"/>
        <v/>
      </c>
      <c r="Z47" s="79" t="str">
        <f t="shared" si="45"/>
        <v/>
      </c>
      <c r="AA47" s="41" t="str">
        <f t="shared" si="48"/>
        <v/>
      </c>
      <c r="AB47" s="80" t="str">
        <f t="shared" ref="AB47:AB48" si="49">IFERROR(IF(OR(AND(X47="Muy Baja",Z47="Leve"),AND(X47="Muy Baja",Z47="Menor"),AND(X47="Baja",Z47="Leve")),"Bajo",IF(OR(AND(X47="Muy baja",Z47="Moderado"),AND(X47="Baja",Z47="Menor"),AND(X47="Baja",Z47="Moderado"),AND(X47="Media",Z47="Leve"),AND(X47="Media",Z47="Menor"),AND(X47="Media",Z47="Moderado"),AND(X47="Alta",Z47="Leve"),AND(X47="Alta",Z47="Menor")),"Moderado",IF(OR(AND(X47="Muy Baja",Z47="Mayor"),AND(X47="Baja",Z47="Mayor"),AND(X47="Media",Z47="Mayor"),AND(X47="Alta",Z47="Moderado"),AND(X47="Alta",Z47="Mayor"),AND(X47="Muy Alta",Z47="Leve"),AND(X47="Muy Alta",Z47="Menor"),AND(X47="Muy Alta",Z47="Moderado"),AND(X47="Muy Alta",Z47="Mayor")),"Alto",IF(OR(AND(X47="Muy Baja",Z47="Catastrófico"),AND(X47="Baja",Z47="Catastrófico"),AND(X47="Media",Z47="Catastrófico"),AND(X47="Alta",Z47="Catastrófico"),AND(X47="Muy Alta",Z47="Catastrófico")),"Extremo","")))),"")</f>
        <v/>
      </c>
      <c r="AC47" s="65"/>
      <c r="AD47" s="46"/>
      <c r="AE47" s="46"/>
      <c r="AF47" s="46"/>
      <c r="AG47" s="46"/>
      <c r="AH47" s="46"/>
      <c r="AI47" s="46"/>
      <c r="AJ47" s="46"/>
      <c r="AK47" s="46"/>
      <c r="AL47" s="46"/>
      <c r="AM47" s="46"/>
      <c r="AN47" s="46"/>
      <c r="AO47" s="46"/>
      <c r="AP47" s="46"/>
      <c r="AQ47" s="46"/>
      <c r="AR47" s="46"/>
      <c r="AS47" s="46"/>
      <c r="AT47" s="82"/>
      <c r="AU47" s="82"/>
      <c r="AV47" s="82"/>
      <c r="AW47" s="82"/>
      <c r="AX47" s="82"/>
      <c r="AY47" s="82"/>
      <c r="AZ47" s="82"/>
      <c r="BA47" s="82"/>
      <c r="BB47" s="82"/>
      <c r="BC47" s="82"/>
      <c r="BD47" s="82"/>
      <c r="BE47" s="82"/>
      <c r="BF47" s="82"/>
      <c r="BG47" s="82"/>
      <c r="BH47" s="82"/>
      <c r="BI47" s="82"/>
      <c r="BJ47" s="82"/>
      <c r="BK47" s="82"/>
      <c r="BL47" s="82"/>
      <c r="BM47" s="82"/>
    </row>
    <row r="48" spans="2:65" ht="55.5" customHeight="1" x14ac:dyDescent="0.25">
      <c r="B48" s="167"/>
      <c r="C48" s="168"/>
      <c r="D48" s="168"/>
      <c r="E48" s="169"/>
      <c r="F48" s="168"/>
      <c r="G48" s="164"/>
      <c r="H48" s="165"/>
      <c r="I48" s="162"/>
      <c r="J48" s="166"/>
      <c r="K48" s="165"/>
      <c r="L48" s="162"/>
      <c r="M48" s="163"/>
      <c r="N48" s="81"/>
      <c r="O48" s="77"/>
      <c r="P48" s="44" t="str">
        <f t="shared" si="25"/>
        <v/>
      </c>
      <c r="Q48" s="78"/>
      <c r="R48" s="78"/>
      <c r="S48" s="41" t="str">
        <f t="shared" si="42"/>
        <v/>
      </c>
      <c r="T48" s="78"/>
      <c r="U48" s="78"/>
      <c r="V48" s="78"/>
      <c r="W48" s="42" t="str">
        <f t="shared" si="47"/>
        <v/>
      </c>
      <c r="X48" s="79" t="str">
        <f t="shared" si="43"/>
        <v/>
      </c>
      <c r="Y48" s="41" t="str">
        <f t="shared" si="44"/>
        <v/>
      </c>
      <c r="Z48" s="79" t="str">
        <f t="shared" si="45"/>
        <v/>
      </c>
      <c r="AA48" s="41" t="str">
        <f t="shared" si="48"/>
        <v/>
      </c>
      <c r="AB48" s="80" t="str">
        <f t="shared" si="49"/>
        <v/>
      </c>
      <c r="AC48" s="65"/>
      <c r="AD48" s="46"/>
      <c r="AE48" s="46"/>
      <c r="AF48" s="46"/>
      <c r="AG48" s="46"/>
      <c r="AH48" s="46"/>
      <c r="AI48" s="46"/>
      <c r="AJ48" s="46"/>
      <c r="AK48" s="46"/>
      <c r="AL48" s="46"/>
      <c r="AM48" s="46"/>
      <c r="AN48" s="46"/>
      <c r="AO48" s="46"/>
      <c r="AP48" s="46"/>
      <c r="AQ48" s="46"/>
      <c r="AR48" s="46"/>
      <c r="AS48" s="46"/>
      <c r="AT48" s="82"/>
      <c r="AU48" s="82"/>
      <c r="AV48" s="82"/>
      <c r="AW48" s="82"/>
      <c r="AX48" s="82"/>
      <c r="AY48" s="82"/>
      <c r="AZ48" s="82"/>
      <c r="BA48" s="82"/>
      <c r="BB48" s="82"/>
      <c r="BC48" s="82"/>
      <c r="BD48" s="82"/>
      <c r="BE48" s="82"/>
      <c r="BF48" s="82"/>
      <c r="BG48" s="82"/>
      <c r="BH48" s="82"/>
      <c r="BI48" s="82"/>
      <c r="BJ48" s="82"/>
      <c r="BK48" s="82"/>
      <c r="BL48" s="82"/>
      <c r="BM48" s="82"/>
    </row>
    <row r="49" spans="2:65" ht="55.5" customHeight="1" x14ac:dyDescent="0.25">
      <c r="B49" s="167"/>
      <c r="C49" s="168"/>
      <c r="D49" s="168"/>
      <c r="E49" s="169"/>
      <c r="F49" s="168"/>
      <c r="G49" s="164"/>
      <c r="H49" s="165" t="str">
        <f>IF(G49&lt;=0,"",IF(G49&lt;=2,"Muy Baja",IF(G49&lt;=24,"Baja",IF(G49&lt;=500,"Media",IF(G49&lt;=5000,"Alta","Muy Alta")))))</f>
        <v/>
      </c>
      <c r="I49" s="162" t="str">
        <f>IF(H49="","",IF(H49="Muy Baja",0.2,IF(H49="Baja",0.4,IF(H49="Media",0.6,IF(H49="Alta",0.8,IF(H49="Muy Alta",1,))))))</f>
        <v/>
      </c>
      <c r="J49" s="166"/>
      <c r="K49" s="165" t="str">
        <f>IF(OR(J49='4.Tabla de Impacto'!$C$17,J49='4.Tabla de Impacto'!$D$17),"Leve",IF(OR(J49='4.Tabla de Impacto'!$C$18,J49='4.Tabla de Impacto'!$D$18),"Menor",IF(OR(J49='4.Tabla de Impacto'!$C$19,J49='4.Tabla de Impacto'!$D$19),"Moderado",IF(OR(J49='4.Tabla de Impacto'!$C$20,J49='4.Tabla de Impacto'!$D$20),"Mayor",IF(OR(J49='4.Tabla de Impacto'!$C$21,J49='4.Tabla de Impacto'!$D$21),"Catastrófico","")))))</f>
        <v/>
      </c>
      <c r="L49" s="162" t="str">
        <f>IF(K49="","",IF(K49="Leve",0.2,IF(K49="Menor",0.4,IF(K49="Moderado",0.6,IF(K49="Mayor",0.8,IF(K49="Catastrófico",1,))))))</f>
        <v/>
      </c>
      <c r="M49" s="163" t="str">
        <f>IF(OR(AND(H49="Muy Baja",K49="Leve"),AND(H49="Muy Baja",K49="Menor"),AND(H49="Baja",K49="Leve")),"Bajo",IF(OR(AND(H49="Muy baja",K49="Moderado"),AND(H49="Baja",K49="Menor"),AND(H49="Baja",K49="Moderado"),AND(H49="Media",K49="Leve"),AND(H49="Media",K49="Menor"),AND(H49="Media",K49="Moderado"),AND(H49="Alta",K49="Leve"),AND(H49="Alta",K49="Menor")),"Moderado",IF(OR(AND(H49="Muy Baja",K49="Mayor"),AND(H49="Baja",K49="Mayor"),AND(H49="Media",K49="Mayor"),AND(H49="Alta",K49="Moderado"),AND(H49="Alta",K49="Mayor"),AND(H49="Muy Alta",K49="Leve"),AND(H49="Muy Alta",K49="Menor"),AND(H49="Muy Alta",K49="Moderado"),AND(H49="Muy Alta",K49="Mayor")),"Alto",IF(OR(AND(H49="Muy Baja",K49="Catastrófico"),AND(H49="Baja",K49="Catastrófico"),AND(H49="Media",K49="Catastrófico"),AND(H49="Alta",K49="Catastrófico"),AND(H49="Muy Alta",K49="Catastrófico")),"Extremo",""))))</f>
        <v/>
      </c>
      <c r="N49" s="81"/>
      <c r="O49" s="40"/>
      <c r="P49" s="81" t="str">
        <f t="shared" ref="P49:P66" si="50">IF(OR(Q49="Preventivo",Q49="Detectivo"),"Probabilidad",IF(Q49="Correctivo","Impacto",""))</f>
        <v/>
      </c>
      <c r="Q49" s="81"/>
      <c r="R49" s="81"/>
      <c r="S49" s="41" t="str">
        <f>IF(AND(Q49="Preventivo",R49="Automático"),"50%",IF(AND(Q49="Preventivo",R49="Manual"),"40%",IF(AND(Q49="Detectivo",R49="Automático"),"40%",IF(AND(Q49="Detectivo",R49="Manual"),"30%",IF(AND(Q49="Correctivo",R49="Automático"),"35%",IF(AND(Q49="Correctivo",R49="Manual"),"25%",""))))))</f>
        <v/>
      </c>
      <c r="T49" s="81"/>
      <c r="U49" s="81"/>
      <c r="V49" s="81"/>
      <c r="W49" s="42" t="str">
        <f>IFERROR(IF(P49="Probabilidad",(I49-(+I49*S49)),IF(P49="Impacto",I49,"")),"")</f>
        <v/>
      </c>
      <c r="X49" s="79" t="str">
        <f>IFERROR(IF(W49="","",IF(W49&lt;=0.2,"Muy Baja",IF(W49&lt;=0.4,"Baja",IF(W49&lt;=0.6,"Media",IF(W49&lt;=0.8,"Alta","Muy Alta"))))),"")</f>
        <v/>
      </c>
      <c r="Y49" s="41" t="str">
        <f>+W49</f>
        <v/>
      </c>
      <c r="Z49" s="79" t="str">
        <f>IFERROR(IF(AA49="","",IF(AA49&lt;=0.2,"Leve",IF(AA49&lt;=0.4,"Menor",IF(AA49&lt;=0.6,"Moderado",IF(AA49&lt;=0.8,"Mayor","Catastrófico"))))),"")</f>
        <v/>
      </c>
      <c r="AA49" s="41" t="str">
        <f>IFERROR(IF(P49="Impacto",(L49-(+L49*S49)),IF(P49="Probabilidad",L49,"")),"")</f>
        <v/>
      </c>
      <c r="AB49" s="80" t="str">
        <f>IFERROR(IF(OR(AND(X49="Muy Baja",Z49="Leve"),AND(X49="Muy Baja",Z49="Menor"),AND(X49="Baja",Z49="Leve")),"Bajo",IF(OR(AND(X49="Muy baja",Z49="Moderado"),AND(X49="Baja",Z49="Menor"),AND(X49="Baja",Z49="Moderado"),AND(X49="Media",Z49="Leve"),AND(X49="Media",Z49="Menor"),AND(X49="Media",Z49="Moderado"),AND(X49="Alta",Z49="Leve"),AND(X49="Alta",Z49="Menor")),"Moderado",IF(OR(AND(X49="Muy Baja",Z49="Mayor"),AND(X49="Baja",Z49="Mayor"),AND(X49="Media",Z49="Mayor"),AND(X49="Alta",Z49="Moderado"),AND(X49="Alta",Z49="Mayor"),AND(X49="Muy Alta",Z49="Leve"),AND(X49="Muy Alta",Z49="Menor"),AND(X49="Muy Alta",Z49="Moderado"),AND(X49="Muy Alta",Z49="Mayor")),"Alto",IF(OR(AND(X49="Muy Baja",Z49="Catastrófico"),AND(X49="Baja",Z49="Catastrófico"),AND(X49="Media",Z49="Catastrófico"),AND(X49="Alta",Z49="Catastrófico"),AND(X49="Muy Alta",Z49="Catastrófico")),"Extremo","")))),"")</f>
        <v/>
      </c>
      <c r="AC49" s="64"/>
      <c r="AD49" s="46"/>
      <c r="AE49" s="46"/>
      <c r="AF49" s="46"/>
      <c r="AG49" s="46"/>
      <c r="AH49" s="46"/>
      <c r="AI49" s="46"/>
      <c r="AJ49" s="46"/>
      <c r="AK49" s="46"/>
      <c r="AL49" s="46"/>
      <c r="AM49" s="46"/>
      <c r="AN49" s="46"/>
      <c r="AO49" s="46"/>
      <c r="AP49" s="46"/>
      <c r="AQ49" s="46"/>
      <c r="AR49" s="46"/>
      <c r="AS49" s="46"/>
      <c r="AT49" s="82"/>
      <c r="AU49" s="82"/>
      <c r="AV49" s="82"/>
      <c r="AW49" s="82"/>
      <c r="AX49" s="82"/>
      <c r="AY49" s="82"/>
      <c r="AZ49" s="82"/>
      <c r="BA49" s="82"/>
      <c r="BB49" s="82"/>
      <c r="BC49" s="82"/>
      <c r="BD49" s="82"/>
      <c r="BE49" s="82"/>
      <c r="BF49" s="82"/>
      <c r="BG49" s="82"/>
      <c r="BH49" s="82"/>
      <c r="BI49" s="82"/>
      <c r="BJ49" s="82"/>
      <c r="BK49" s="82"/>
      <c r="BL49" s="82"/>
      <c r="BM49" s="82"/>
    </row>
    <row r="50" spans="2:65" ht="55.5" customHeight="1" x14ac:dyDescent="0.25">
      <c r="B50" s="167"/>
      <c r="C50" s="168"/>
      <c r="D50" s="168"/>
      <c r="E50" s="169"/>
      <c r="F50" s="168"/>
      <c r="G50" s="164"/>
      <c r="H50" s="165"/>
      <c r="I50" s="162"/>
      <c r="J50" s="166"/>
      <c r="K50" s="165"/>
      <c r="L50" s="162"/>
      <c r="M50" s="163"/>
      <c r="N50" s="81"/>
      <c r="O50" s="40"/>
      <c r="P50" s="81" t="str">
        <f t="shared" si="50"/>
        <v/>
      </c>
      <c r="Q50" s="81"/>
      <c r="R50" s="81"/>
      <c r="S50" s="41" t="str">
        <f t="shared" ref="S50:S54" si="51">IF(AND(Q50="Preventivo",R50="Automático"),"50%",IF(AND(Q50="Preventivo",R50="Manual"),"40%",IF(AND(Q50="Detectivo",R50="Automático"),"40%",IF(AND(Q50="Detectivo",R50="Manual"),"30%",IF(AND(Q50="Correctivo",R50="Automático"),"35%",IF(AND(Q50="Correctivo",R50="Manual"),"25%",""))))))</f>
        <v/>
      </c>
      <c r="T50" s="81"/>
      <c r="U50" s="81"/>
      <c r="V50" s="81"/>
      <c r="W50" s="42" t="str">
        <f>IFERROR(IF(AND(P49="Probabilidad",P50="Probabilidad"),(Y49-(+Y49*S50)),IF(P50="Probabilidad",(I49-(+I49*S50)),IF(P50="Impacto",Y49,""))),"")</f>
        <v/>
      </c>
      <c r="X50" s="79" t="str">
        <f t="shared" ref="X50:X54" si="52">IFERROR(IF(W50="","",IF(W50&lt;=0.2,"Muy Baja",IF(W50&lt;=0.4,"Baja",IF(W50&lt;=0.6,"Media",IF(W50&lt;=0.8,"Alta","Muy Alta"))))),"")</f>
        <v/>
      </c>
      <c r="Y50" s="41" t="str">
        <f t="shared" ref="Y50:Y54" si="53">+W50</f>
        <v/>
      </c>
      <c r="Z50" s="79" t="str">
        <f t="shared" ref="Z50:Z54" si="54">IFERROR(IF(AA50="","",IF(AA50&lt;=0.2,"Leve",IF(AA50&lt;=0.4,"Menor",IF(AA50&lt;=0.6,"Moderado",IF(AA50&lt;=0.8,"Mayor","Catastrófico"))))),"")</f>
        <v/>
      </c>
      <c r="AA50" s="41" t="str">
        <f>IFERROR(IF(AND(P49="Impacto",P50="Impacto"),(AA49-(+AA49*S50)),IF(P50="Impacto",(L49-(+L49*S50)),IF(P50="Probabilidad",AA49,""))),"")</f>
        <v/>
      </c>
      <c r="AB50" s="80" t="str">
        <f t="shared" ref="AB50:AB51" si="55">IFERROR(IF(OR(AND(X50="Muy Baja",Z50="Leve"),AND(X50="Muy Baja",Z50="Menor"),AND(X50="Baja",Z50="Leve")),"Bajo",IF(OR(AND(X50="Muy baja",Z50="Moderado"),AND(X50="Baja",Z50="Menor"),AND(X50="Baja",Z50="Moderado"),AND(X50="Media",Z50="Leve"),AND(X50="Media",Z50="Menor"),AND(X50="Media",Z50="Moderado"),AND(X50="Alta",Z50="Leve"),AND(X50="Alta",Z50="Menor")),"Moderado",IF(OR(AND(X50="Muy Baja",Z50="Mayor"),AND(X50="Baja",Z50="Mayor"),AND(X50="Media",Z50="Mayor"),AND(X50="Alta",Z50="Moderado"),AND(X50="Alta",Z50="Mayor"),AND(X50="Muy Alta",Z50="Leve"),AND(X50="Muy Alta",Z50="Menor"),AND(X50="Muy Alta",Z50="Moderado"),AND(X50="Muy Alta",Z50="Mayor")),"Alto",IF(OR(AND(X50="Muy Baja",Z50="Catastrófico"),AND(X50="Baja",Z50="Catastrófico"),AND(X50="Media",Z50="Catastrófico"),AND(X50="Alta",Z50="Catastrófico"),AND(X50="Muy Alta",Z50="Catastrófico")),"Extremo","")))),"")</f>
        <v/>
      </c>
      <c r="AC50" s="64"/>
      <c r="AD50" s="46"/>
      <c r="AE50" s="46"/>
      <c r="AF50" s="46"/>
      <c r="AG50" s="46"/>
      <c r="AH50" s="46"/>
      <c r="AI50" s="46"/>
      <c r="AJ50" s="46"/>
      <c r="AK50" s="46"/>
      <c r="AL50" s="46"/>
      <c r="AM50" s="46"/>
      <c r="AN50" s="46"/>
      <c r="AO50" s="46"/>
      <c r="AP50" s="46"/>
      <c r="AQ50" s="46"/>
      <c r="AR50" s="46"/>
      <c r="AS50" s="46"/>
      <c r="AT50" s="82"/>
      <c r="AU50" s="82"/>
      <c r="AV50" s="82"/>
      <c r="AW50" s="82"/>
      <c r="AX50" s="82"/>
      <c r="AY50" s="82"/>
      <c r="AZ50" s="82"/>
      <c r="BA50" s="82"/>
      <c r="BB50" s="82"/>
      <c r="BC50" s="82"/>
      <c r="BD50" s="82"/>
      <c r="BE50" s="82"/>
      <c r="BF50" s="82"/>
      <c r="BG50" s="82"/>
      <c r="BH50" s="82"/>
      <c r="BI50" s="82"/>
      <c r="BJ50" s="82"/>
      <c r="BK50" s="82"/>
      <c r="BL50" s="82"/>
      <c r="BM50" s="82"/>
    </row>
    <row r="51" spans="2:65" ht="55.5" customHeight="1" x14ac:dyDescent="0.25">
      <c r="B51" s="167"/>
      <c r="C51" s="168"/>
      <c r="D51" s="168"/>
      <c r="E51" s="169"/>
      <c r="F51" s="168"/>
      <c r="G51" s="164"/>
      <c r="H51" s="165"/>
      <c r="I51" s="162"/>
      <c r="J51" s="166"/>
      <c r="K51" s="165"/>
      <c r="L51" s="162"/>
      <c r="M51" s="163"/>
      <c r="N51" s="81"/>
      <c r="O51" s="40"/>
      <c r="P51" s="81" t="str">
        <f t="shared" si="50"/>
        <v/>
      </c>
      <c r="Q51" s="81"/>
      <c r="R51" s="81"/>
      <c r="S51" s="41" t="str">
        <f t="shared" si="51"/>
        <v/>
      </c>
      <c r="T51" s="81"/>
      <c r="U51" s="81"/>
      <c r="V51" s="81"/>
      <c r="W51" s="42" t="str">
        <f>IFERROR(IF(AND(P50="Probabilidad",P51="Probabilidad"),(Y50-(+Y50*S51)),IF(AND(P50="Impacto",P51="Probabilidad"),(Y49-(+Y49*S51)),IF(P51="Impacto",Y50,""))),"")</f>
        <v/>
      </c>
      <c r="X51" s="79" t="str">
        <f t="shared" si="52"/>
        <v/>
      </c>
      <c r="Y51" s="41" t="str">
        <f t="shared" si="53"/>
        <v/>
      </c>
      <c r="Z51" s="79" t="str">
        <f t="shared" si="54"/>
        <v/>
      </c>
      <c r="AA51" s="41" t="str">
        <f>IFERROR(IF(AND(P50="Impacto",P51="Impacto"),(AA50-(+AA50*S51)),IF(AND(P50="Probabilidad",P51="Impacto"),(AA49-(+AA49*S51)),IF(P51="Probabilidad",AA50,""))),"")</f>
        <v/>
      </c>
      <c r="AB51" s="80" t="str">
        <f t="shared" si="55"/>
        <v/>
      </c>
      <c r="AC51" s="64"/>
      <c r="AD51" s="46"/>
      <c r="AE51" s="46"/>
      <c r="AF51" s="46"/>
      <c r="AG51" s="46"/>
      <c r="AH51" s="46"/>
      <c r="AI51" s="46"/>
      <c r="AJ51" s="46"/>
      <c r="AK51" s="46"/>
      <c r="AL51" s="46"/>
      <c r="AM51" s="46"/>
      <c r="AN51" s="46"/>
      <c r="AO51" s="46"/>
      <c r="AP51" s="46"/>
      <c r="AQ51" s="46"/>
      <c r="AR51" s="46"/>
      <c r="AS51" s="46"/>
      <c r="AT51" s="82"/>
      <c r="AU51" s="82"/>
      <c r="AV51" s="82"/>
      <c r="AW51" s="82"/>
      <c r="AX51" s="82"/>
      <c r="AY51" s="82"/>
      <c r="AZ51" s="82"/>
      <c r="BA51" s="82"/>
      <c r="BB51" s="82"/>
      <c r="BC51" s="82"/>
      <c r="BD51" s="82"/>
      <c r="BE51" s="82"/>
      <c r="BF51" s="82"/>
      <c r="BG51" s="82"/>
      <c r="BH51" s="82"/>
      <c r="BI51" s="82"/>
      <c r="BJ51" s="82"/>
      <c r="BK51" s="82"/>
      <c r="BL51" s="82"/>
      <c r="BM51" s="82"/>
    </row>
    <row r="52" spans="2:65" ht="55.5" customHeight="1" x14ac:dyDescent="0.25">
      <c r="B52" s="167"/>
      <c r="C52" s="168"/>
      <c r="D52" s="168"/>
      <c r="E52" s="169"/>
      <c r="F52" s="168"/>
      <c r="G52" s="164"/>
      <c r="H52" s="165"/>
      <c r="I52" s="162"/>
      <c r="J52" s="166"/>
      <c r="K52" s="165"/>
      <c r="L52" s="162"/>
      <c r="M52" s="163"/>
      <c r="N52" s="81"/>
      <c r="O52" s="40"/>
      <c r="P52" s="81" t="str">
        <f t="shared" si="50"/>
        <v/>
      </c>
      <c r="Q52" s="81"/>
      <c r="R52" s="81"/>
      <c r="S52" s="41" t="str">
        <f t="shared" si="51"/>
        <v/>
      </c>
      <c r="T52" s="81"/>
      <c r="U52" s="81"/>
      <c r="V52" s="81"/>
      <c r="W52" s="42" t="str">
        <f t="shared" ref="W52:W54" si="56">IFERROR(IF(AND(P51="Probabilidad",P52="Probabilidad"),(Y51-(+Y51*S52)),IF(AND(P51="Impacto",P52="Probabilidad"),(Y50-(+Y50*S52)),IF(P52="Impacto",Y51,""))),"")</f>
        <v/>
      </c>
      <c r="X52" s="79" t="str">
        <f t="shared" si="52"/>
        <v/>
      </c>
      <c r="Y52" s="41" t="str">
        <f t="shared" si="53"/>
        <v/>
      </c>
      <c r="Z52" s="79" t="str">
        <f t="shared" si="54"/>
        <v/>
      </c>
      <c r="AA52" s="41" t="str">
        <f t="shared" ref="AA52:AA54" si="57">IFERROR(IF(AND(P51="Impacto",P52="Impacto"),(AA51-(+AA51*S52)),IF(AND(P51="Probabilidad",P52="Impacto"),(AA50-(+AA50*S52)),IF(P52="Probabilidad",AA51,""))),"")</f>
        <v/>
      </c>
      <c r="AB52" s="80" t="str">
        <f>IFERROR(IF(OR(AND(X52="Muy Baja",Z52="Leve"),AND(X52="Muy Baja",Z52="Menor"),AND(X52="Baja",Z52="Leve")),"Bajo",IF(OR(AND(X52="Muy baja",Z52="Moderado"),AND(X52="Baja",Z52="Menor"),AND(X52="Baja",Z52="Moderado"),AND(X52="Media",Z52="Leve"),AND(X52="Media",Z52="Menor"),AND(X52="Media",Z52="Moderado"),AND(X52="Alta",Z52="Leve"),AND(X52="Alta",Z52="Menor")),"Moderado",IF(OR(AND(X52="Muy Baja",Z52="Mayor"),AND(X52="Baja",Z52="Mayor"),AND(X52="Media",Z52="Mayor"),AND(X52="Alta",Z52="Moderado"),AND(X52="Alta",Z52="Mayor"),AND(X52="Muy Alta",Z52="Leve"),AND(X52="Muy Alta",Z52="Menor"),AND(X52="Muy Alta",Z52="Moderado"),AND(X52="Muy Alta",Z52="Mayor")),"Alto",IF(OR(AND(X52="Muy Baja",Z52="Catastrófico"),AND(X52="Baja",Z52="Catastrófico"),AND(X52="Media",Z52="Catastrófico"),AND(X52="Alta",Z52="Catastrófico"),AND(X52="Muy Alta",Z52="Catastrófico")),"Extremo","")))),"")</f>
        <v/>
      </c>
      <c r="AC52" s="64"/>
      <c r="AD52" s="46"/>
      <c r="AE52" s="46"/>
      <c r="AF52" s="46"/>
      <c r="AG52" s="46"/>
      <c r="AH52" s="46"/>
      <c r="AI52" s="46"/>
      <c r="AJ52" s="46"/>
      <c r="AK52" s="46"/>
      <c r="AL52" s="46"/>
      <c r="AM52" s="46"/>
      <c r="AN52" s="46"/>
      <c r="AO52" s="46"/>
      <c r="AP52" s="46"/>
      <c r="AQ52" s="46"/>
      <c r="AR52" s="46"/>
      <c r="AS52" s="46"/>
      <c r="AT52" s="82"/>
      <c r="AU52" s="82"/>
      <c r="AV52" s="82"/>
      <c r="AW52" s="82"/>
      <c r="AX52" s="82"/>
      <c r="AY52" s="82"/>
      <c r="AZ52" s="82"/>
      <c r="BA52" s="82"/>
      <c r="BB52" s="82"/>
      <c r="BC52" s="82"/>
      <c r="BD52" s="82"/>
      <c r="BE52" s="82"/>
      <c r="BF52" s="82"/>
      <c r="BG52" s="82"/>
      <c r="BH52" s="82"/>
      <c r="BI52" s="82"/>
      <c r="BJ52" s="82"/>
      <c r="BK52" s="82"/>
      <c r="BL52" s="82"/>
      <c r="BM52" s="82"/>
    </row>
    <row r="53" spans="2:65" ht="55.5" customHeight="1" x14ac:dyDescent="0.25">
      <c r="B53" s="167"/>
      <c r="C53" s="168"/>
      <c r="D53" s="168"/>
      <c r="E53" s="169"/>
      <c r="F53" s="168"/>
      <c r="G53" s="164"/>
      <c r="H53" s="165"/>
      <c r="I53" s="162"/>
      <c r="J53" s="166"/>
      <c r="K53" s="165"/>
      <c r="L53" s="162"/>
      <c r="M53" s="163"/>
      <c r="N53" s="81"/>
      <c r="O53" s="77"/>
      <c r="P53" s="44" t="str">
        <f t="shared" si="50"/>
        <v/>
      </c>
      <c r="Q53" s="78"/>
      <c r="R53" s="78"/>
      <c r="S53" s="41" t="str">
        <f t="shared" si="51"/>
        <v/>
      </c>
      <c r="T53" s="78"/>
      <c r="U53" s="78"/>
      <c r="V53" s="78"/>
      <c r="W53" s="42" t="str">
        <f t="shared" si="56"/>
        <v/>
      </c>
      <c r="X53" s="79" t="str">
        <f t="shared" si="52"/>
        <v/>
      </c>
      <c r="Y53" s="41" t="str">
        <f t="shared" si="53"/>
        <v/>
      </c>
      <c r="Z53" s="79" t="str">
        <f t="shared" si="54"/>
        <v/>
      </c>
      <c r="AA53" s="41" t="str">
        <f t="shared" si="57"/>
        <v/>
      </c>
      <c r="AB53" s="80" t="str">
        <f t="shared" ref="AB53:AB54" si="58">IFERROR(IF(OR(AND(X53="Muy Baja",Z53="Leve"),AND(X53="Muy Baja",Z53="Menor"),AND(X53="Baja",Z53="Leve")),"Bajo",IF(OR(AND(X53="Muy baja",Z53="Moderado"),AND(X53="Baja",Z53="Menor"),AND(X53="Baja",Z53="Moderado"),AND(X53="Media",Z53="Leve"),AND(X53="Media",Z53="Menor"),AND(X53="Media",Z53="Moderado"),AND(X53="Alta",Z53="Leve"),AND(X53="Alta",Z53="Menor")),"Moderado",IF(OR(AND(X53="Muy Baja",Z53="Mayor"),AND(X53="Baja",Z53="Mayor"),AND(X53="Media",Z53="Mayor"),AND(X53="Alta",Z53="Moderado"),AND(X53="Alta",Z53="Mayor"),AND(X53="Muy Alta",Z53="Leve"),AND(X53="Muy Alta",Z53="Menor"),AND(X53="Muy Alta",Z53="Moderado"),AND(X53="Muy Alta",Z53="Mayor")),"Alto",IF(OR(AND(X53="Muy Baja",Z53="Catastrófico"),AND(X53="Baja",Z53="Catastrófico"),AND(X53="Media",Z53="Catastrófico"),AND(X53="Alta",Z53="Catastrófico"),AND(X53="Muy Alta",Z53="Catastrófico")),"Extremo","")))),"")</f>
        <v/>
      </c>
      <c r="AC53" s="65"/>
      <c r="AD53" s="46"/>
      <c r="AE53" s="46"/>
      <c r="AF53" s="46"/>
      <c r="AG53" s="46"/>
      <c r="AH53" s="46"/>
      <c r="AI53" s="46"/>
      <c r="AJ53" s="46"/>
      <c r="AK53" s="46"/>
      <c r="AL53" s="46"/>
      <c r="AM53" s="46"/>
      <c r="AN53" s="46"/>
      <c r="AO53" s="46"/>
      <c r="AP53" s="46"/>
      <c r="AQ53" s="46"/>
      <c r="AR53" s="46"/>
      <c r="AS53" s="46"/>
      <c r="AT53" s="82"/>
      <c r="AU53" s="82"/>
      <c r="AV53" s="82"/>
      <c r="AW53" s="82"/>
      <c r="AX53" s="82"/>
      <c r="AY53" s="82"/>
      <c r="AZ53" s="82"/>
      <c r="BA53" s="82"/>
      <c r="BB53" s="82"/>
      <c r="BC53" s="82"/>
      <c r="BD53" s="82"/>
      <c r="BE53" s="82"/>
      <c r="BF53" s="82"/>
      <c r="BG53" s="82"/>
      <c r="BH53" s="82"/>
      <c r="BI53" s="82"/>
      <c r="BJ53" s="82"/>
      <c r="BK53" s="82"/>
      <c r="BL53" s="82"/>
      <c r="BM53" s="82"/>
    </row>
    <row r="54" spans="2:65" ht="55.5" customHeight="1" x14ac:dyDescent="0.25">
      <c r="B54" s="167"/>
      <c r="C54" s="168"/>
      <c r="D54" s="168"/>
      <c r="E54" s="169"/>
      <c r="F54" s="168"/>
      <c r="G54" s="164"/>
      <c r="H54" s="165"/>
      <c r="I54" s="162"/>
      <c r="J54" s="166"/>
      <c r="K54" s="165"/>
      <c r="L54" s="162"/>
      <c r="M54" s="163"/>
      <c r="N54" s="81"/>
      <c r="O54" s="77"/>
      <c r="P54" s="44" t="str">
        <f t="shared" si="50"/>
        <v/>
      </c>
      <c r="Q54" s="78"/>
      <c r="R54" s="78"/>
      <c r="S54" s="41" t="str">
        <f t="shared" si="51"/>
        <v/>
      </c>
      <c r="T54" s="78"/>
      <c r="U54" s="78"/>
      <c r="V54" s="78"/>
      <c r="W54" s="42" t="str">
        <f t="shared" si="56"/>
        <v/>
      </c>
      <c r="X54" s="79" t="str">
        <f t="shared" si="52"/>
        <v/>
      </c>
      <c r="Y54" s="41" t="str">
        <f t="shared" si="53"/>
        <v/>
      </c>
      <c r="Z54" s="79" t="str">
        <f t="shared" si="54"/>
        <v/>
      </c>
      <c r="AA54" s="41" t="str">
        <f t="shared" si="57"/>
        <v/>
      </c>
      <c r="AB54" s="80" t="str">
        <f t="shared" si="58"/>
        <v/>
      </c>
      <c r="AC54" s="65"/>
      <c r="AD54" s="46"/>
      <c r="AE54" s="46"/>
      <c r="AF54" s="46"/>
      <c r="AG54" s="46"/>
      <c r="AH54" s="46"/>
      <c r="AI54" s="46"/>
      <c r="AJ54" s="46"/>
      <c r="AK54" s="46"/>
      <c r="AL54" s="46"/>
      <c r="AM54" s="46"/>
      <c r="AN54" s="46"/>
      <c r="AO54" s="46"/>
      <c r="AP54" s="46"/>
      <c r="AQ54" s="46"/>
      <c r="AR54" s="46"/>
      <c r="AS54" s="46"/>
      <c r="AT54" s="82"/>
      <c r="AU54" s="82"/>
      <c r="AV54" s="82"/>
      <c r="AW54" s="82"/>
      <c r="AX54" s="82"/>
      <c r="AY54" s="82"/>
      <c r="AZ54" s="82"/>
      <c r="BA54" s="82"/>
      <c r="BB54" s="82"/>
      <c r="BC54" s="82"/>
      <c r="BD54" s="82"/>
      <c r="BE54" s="82"/>
      <c r="BF54" s="82"/>
      <c r="BG54" s="82"/>
      <c r="BH54" s="82"/>
      <c r="BI54" s="82"/>
      <c r="BJ54" s="82"/>
      <c r="BK54" s="82"/>
      <c r="BL54" s="82"/>
      <c r="BM54" s="82"/>
    </row>
    <row r="55" spans="2:65" ht="55.5" customHeight="1" x14ac:dyDescent="0.25">
      <c r="B55" s="167"/>
      <c r="C55" s="168"/>
      <c r="D55" s="168"/>
      <c r="E55" s="169"/>
      <c r="F55" s="168"/>
      <c r="G55" s="164"/>
      <c r="H55" s="165" t="str">
        <f>IF(G55&lt;=0,"",IF(G55&lt;=2,"Muy Baja",IF(G55&lt;=24,"Baja",IF(G55&lt;=500,"Media",IF(G55&lt;=5000,"Alta","Muy Alta")))))</f>
        <v/>
      </c>
      <c r="I55" s="162" t="str">
        <f>IF(H55="","",IF(H55="Muy Baja",0.2,IF(H55="Baja",0.4,IF(H55="Media",0.6,IF(H55="Alta",0.8,IF(H55="Muy Alta",1,))))))</f>
        <v/>
      </c>
      <c r="J55" s="166"/>
      <c r="K55" s="165" t="str">
        <f>IF(OR(J55='4.Tabla de Impacto'!$C$17,J55='4.Tabla de Impacto'!$D$17),"Leve",IF(OR(J55='4.Tabla de Impacto'!$C$18,J55='4.Tabla de Impacto'!$D$18),"Menor",IF(OR(J55='4.Tabla de Impacto'!$C$19,J55='4.Tabla de Impacto'!$D$19),"Moderado",IF(OR(J55='4.Tabla de Impacto'!$C$20,J55='4.Tabla de Impacto'!$D$20),"Mayor",IF(OR(J55='4.Tabla de Impacto'!$C$21,J55='4.Tabla de Impacto'!$D$21),"Catastrófico","")))))</f>
        <v/>
      </c>
      <c r="L55" s="162" t="str">
        <f>IF(K55="","",IF(K55="Leve",0.2,IF(K55="Menor",0.4,IF(K55="Moderado",0.6,IF(K55="Mayor",0.8,IF(K55="Catastrófico",1,))))))</f>
        <v/>
      </c>
      <c r="M55" s="163" t="str">
        <f>IF(OR(AND(H55="Muy Baja",K55="Leve"),AND(H55="Muy Baja",K55="Menor"),AND(H55="Baja",K55="Leve")),"Bajo",IF(OR(AND(H55="Muy baja",K55="Moderado"),AND(H55="Baja",K55="Menor"),AND(H55="Baja",K55="Moderado"),AND(H55="Media",K55="Leve"),AND(H55="Media",K55="Menor"),AND(H55="Media",K55="Moderado"),AND(H55="Alta",K55="Leve"),AND(H55="Alta",K55="Menor")),"Moderado",IF(OR(AND(H55="Muy Baja",K55="Mayor"),AND(H55="Baja",K55="Mayor"),AND(H55="Media",K55="Mayor"),AND(H55="Alta",K55="Moderado"),AND(H55="Alta",K55="Mayor"),AND(H55="Muy Alta",K55="Leve"),AND(H55="Muy Alta",K55="Menor"),AND(H55="Muy Alta",K55="Moderado"),AND(H55="Muy Alta",K55="Mayor")),"Alto",IF(OR(AND(H55="Muy Baja",K55="Catastrófico"),AND(H55="Baja",K55="Catastrófico"),AND(H55="Media",K55="Catastrófico"),AND(H55="Alta",K55="Catastrófico"),AND(H55="Muy Alta",K55="Catastrófico")),"Extremo",""))))</f>
        <v/>
      </c>
      <c r="N55" s="81"/>
      <c r="O55" s="40"/>
      <c r="P55" s="81" t="str">
        <f t="shared" si="50"/>
        <v/>
      </c>
      <c r="Q55" s="81"/>
      <c r="R55" s="81"/>
      <c r="S55" s="41" t="str">
        <f>IF(AND(Q55="Preventivo",R55="Automático"),"50%",IF(AND(Q55="Preventivo",R55="Manual"),"40%",IF(AND(Q55="Detectivo",R55="Automático"),"40%",IF(AND(Q55="Detectivo",R55="Manual"),"30%",IF(AND(Q55="Correctivo",R55="Automático"),"35%",IF(AND(Q55="Correctivo",R55="Manual"),"25%",""))))))</f>
        <v/>
      </c>
      <c r="T55" s="81"/>
      <c r="U55" s="81"/>
      <c r="V55" s="81"/>
      <c r="W55" s="42" t="str">
        <f>IFERROR(IF(P55="Probabilidad",(I55-(+I55*S55)),IF(P55="Impacto",I55,"")),"")</f>
        <v/>
      </c>
      <c r="X55" s="79" t="str">
        <f>IFERROR(IF(W55="","",IF(W55&lt;=0.2,"Muy Baja",IF(W55&lt;=0.4,"Baja",IF(W55&lt;=0.6,"Media",IF(W55&lt;=0.8,"Alta","Muy Alta"))))),"")</f>
        <v/>
      </c>
      <c r="Y55" s="41" t="str">
        <f>+W55</f>
        <v/>
      </c>
      <c r="Z55" s="79" t="str">
        <f>IFERROR(IF(AA55="","",IF(AA55&lt;=0.2,"Leve",IF(AA55&lt;=0.4,"Menor",IF(AA55&lt;=0.6,"Moderado",IF(AA55&lt;=0.8,"Mayor","Catastrófico"))))),"")</f>
        <v/>
      </c>
      <c r="AA55" s="41" t="str">
        <f>IFERROR(IF(P55="Impacto",(L55-(+L55*S55)),IF(P55="Probabilidad",L55,"")),"")</f>
        <v/>
      </c>
      <c r="AB55" s="80" t="str">
        <f>IFERROR(IF(OR(AND(X55="Muy Baja",Z55="Leve"),AND(X55="Muy Baja",Z55="Menor"),AND(X55="Baja",Z55="Leve")),"Bajo",IF(OR(AND(X55="Muy baja",Z55="Moderado"),AND(X55="Baja",Z55="Menor"),AND(X55="Baja",Z55="Moderado"),AND(X55="Media",Z55="Leve"),AND(X55="Media",Z55="Menor"),AND(X55="Media",Z55="Moderado"),AND(X55="Alta",Z55="Leve"),AND(X55="Alta",Z55="Menor")),"Moderado",IF(OR(AND(X55="Muy Baja",Z55="Mayor"),AND(X55="Baja",Z55="Mayor"),AND(X55="Media",Z55="Mayor"),AND(X55="Alta",Z55="Moderado"),AND(X55="Alta",Z55="Mayor"),AND(X55="Muy Alta",Z55="Leve"),AND(X55="Muy Alta",Z55="Menor"),AND(X55="Muy Alta",Z55="Moderado"),AND(X55="Muy Alta",Z55="Mayor")),"Alto",IF(OR(AND(X55="Muy Baja",Z55="Catastrófico"),AND(X55="Baja",Z55="Catastrófico"),AND(X55="Media",Z55="Catastrófico"),AND(X55="Alta",Z55="Catastrófico"),AND(X55="Muy Alta",Z55="Catastrófico")),"Extremo","")))),"")</f>
        <v/>
      </c>
      <c r="AC55" s="64"/>
      <c r="AD55" s="46"/>
      <c r="AE55" s="46"/>
      <c r="AF55" s="46"/>
      <c r="AG55" s="46"/>
      <c r="AH55" s="46"/>
      <c r="AI55" s="46"/>
      <c r="AJ55" s="46"/>
      <c r="AK55" s="46"/>
      <c r="AL55" s="46"/>
      <c r="AM55" s="46"/>
      <c r="AN55" s="46"/>
      <c r="AO55" s="46"/>
      <c r="AP55" s="46"/>
      <c r="AQ55" s="46"/>
      <c r="AR55" s="46"/>
      <c r="AS55" s="46"/>
      <c r="AT55" s="82"/>
      <c r="AU55" s="82"/>
      <c r="AV55" s="82"/>
      <c r="AW55" s="82"/>
      <c r="AX55" s="82"/>
      <c r="AY55" s="82"/>
      <c r="AZ55" s="82"/>
      <c r="BA55" s="82"/>
      <c r="BB55" s="82"/>
      <c r="BC55" s="82"/>
      <c r="BD55" s="82"/>
      <c r="BE55" s="82"/>
      <c r="BF55" s="82"/>
      <c r="BG55" s="82"/>
      <c r="BH55" s="82"/>
      <c r="BI55" s="82"/>
      <c r="BJ55" s="82"/>
      <c r="BK55" s="82"/>
      <c r="BL55" s="82"/>
      <c r="BM55" s="82"/>
    </row>
    <row r="56" spans="2:65" ht="55.5" customHeight="1" x14ac:dyDescent="0.25">
      <c r="B56" s="167"/>
      <c r="C56" s="168"/>
      <c r="D56" s="168"/>
      <c r="E56" s="169"/>
      <c r="F56" s="168"/>
      <c r="G56" s="164"/>
      <c r="H56" s="165"/>
      <c r="I56" s="162"/>
      <c r="J56" s="166"/>
      <c r="K56" s="165"/>
      <c r="L56" s="162"/>
      <c r="M56" s="163"/>
      <c r="N56" s="81"/>
      <c r="O56" s="40"/>
      <c r="P56" s="81" t="str">
        <f t="shared" si="50"/>
        <v/>
      </c>
      <c r="Q56" s="81"/>
      <c r="R56" s="81"/>
      <c r="S56" s="41" t="str">
        <f t="shared" ref="S56:S60" si="59">IF(AND(Q56="Preventivo",R56="Automático"),"50%",IF(AND(Q56="Preventivo",R56="Manual"),"40%",IF(AND(Q56="Detectivo",R56="Automático"),"40%",IF(AND(Q56="Detectivo",R56="Manual"),"30%",IF(AND(Q56="Correctivo",R56="Automático"),"35%",IF(AND(Q56="Correctivo",R56="Manual"),"25%",""))))))</f>
        <v/>
      </c>
      <c r="T56" s="81"/>
      <c r="U56" s="81"/>
      <c r="V56" s="81"/>
      <c r="W56" s="42" t="str">
        <f>IFERROR(IF(AND(P55="Probabilidad",P56="Probabilidad"),(Y55-(+Y55*S56)),IF(P56="Probabilidad",(I55-(+I55*S56)),IF(P56="Impacto",Y55,""))),"")</f>
        <v/>
      </c>
      <c r="X56" s="79" t="str">
        <f t="shared" ref="X56:X60" si="60">IFERROR(IF(W56="","",IF(W56&lt;=0.2,"Muy Baja",IF(W56&lt;=0.4,"Baja",IF(W56&lt;=0.6,"Media",IF(W56&lt;=0.8,"Alta","Muy Alta"))))),"")</f>
        <v/>
      </c>
      <c r="Y56" s="41" t="str">
        <f t="shared" ref="Y56:Y60" si="61">+W56</f>
        <v/>
      </c>
      <c r="Z56" s="79" t="str">
        <f t="shared" ref="Z56:Z60" si="62">IFERROR(IF(AA56="","",IF(AA56&lt;=0.2,"Leve",IF(AA56&lt;=0.4,"Menor",IF(AA56&lt;=0.6,"Moderado",IF(AA56&lt;=0.8,"Mayor","Catastrófico"))))),"")</f>
        <v/>
      </c>
      <c r="AA56" s="41" t="str">
        <f>IFERROR(IF(AND(P55="Impacto",P56="Impacto"),(AA55-(+AA55*S56)),IF(P56="Impacto",(L55-(+L55*S56)),IF(P56="Probabilidad",AA55,""))),"")</f>
        <v/>
      </c>
      <c r="AB56" s="80" t="str">
        <f t="shared" ref="AB56:AB57" si="63">IFERROR(IF(OR(AND(X56="Muy Baja",Z56="Leve"),AND(X56="Muy Baja",Z56="Menor"),AND(X56="Baja",Z56="Leve")),"Bajo",IF(OR(AND(X56="Muy baja",Z56="Moderado"),AND(X56="Baja",Z56="Menor"),AND(X56="Baja",Z56="Moderado"),AND(X56="Media",Z56="Leve"),AND(X56="Media",Z56="Menor"),AND(X56="Media",Z56="Moderado"),AND(X56="Alta",Z56="Leve"),AND(X56="Alta",Z56="Menor")),"Moderado",IF(OR(AND(X56="Muy Baja",Z56="Mayor"),AND(X56="Baja",Z56="Mayor"),AND(X56="Media",Z56="Mayor"),AND(X56="Alta",Z56="Moderado"),AND(X56="Alta",Z56="Mayor"),AND(X56="Muy Alta",Z56="Leve"),AND(X56="Muy Alta",Z56="Menor"),AND(X56="Muy Alta",Z56="Moderado"),AND(X56="Muy Alta",Z56="Mayor")),"Alto",IF(OR(AND(X56="Muy Baja",Z56="Catastrófico"),AND(X56="Baja",Z56="Catastrófico"),AND(X56="Media",Z56="Catastrófico"),AND(X56="Alta",Z56="Catastrófico"),AND(X56="Muy Alta",Z56="Catastrófico")),"Extremo","")))),"")</f>
        <v/>
      </c>
      <c r="AC56" s="64"/>
      <c r="AD56" s="46"/>
      <c r="AE56" s="46"/>
      <c r="AF56" s="46"/>
      <c r="AG56" s="46"/>
      <c r="AH56" s="46"/>
      <c r="AI56" s="46"/>
      <c r="AJ56" s="46"/>
      <c r="AK56" s="46"/>
      <c r="AL56" s="46"/>
      <c r="AM56" s="46"/>
      <c r="AN56" s="46"/>
      <c r="AO56" s="46"/>
      <c r="AP56" s="46"/>
      <c r="AQ56" s="46"/>
      <c r="AR56" s="46"/>
      <c r="AS56" s="46"/>
      <c r="AT56" s="82"/>
      <c r="AU56" s="82"/>
      <c r="AV56" s="82"/>
      <c r="AW56" s="82"/>
      <c r="AX56" s="82"/>
      <c r="AY56" s="82"/>
      <c r="AZ56" s="82"/>
      <c r="BA56" s="82"/>
      <c r="BB56" s="82"/>
      <c r="BC56" s="82"/>
      <c r="BD56" s="82"/>
      <c r="BE56" s="82"/>
      <c r="BF56" s="82"/>
      <c r="BG56" s="82"/>
      <c r="BH56" s="82"/>
      <c r="BI56" s="82"/>
      <c r="BJ56" s="82"/>
      <c r="BK56" s="82"/>
      <c r="BL56" s="82"/>
      <c r="BM56" s="82"/>
    </row>
    <row r="57" spans="2:65" ht="55.5" customHeight="1" x14ac:dyDescent="0.25">
      <c r="B57" s="167"/>
      <c r="C57" s="168"/>
      <c r="D57" s="168"/>
      <c r="E57" s="169"/>
      <c r="F57" s="168"/>
      <c r="G57" s="164"/>
      <c r="H57" s="165"/>
      <c r="I57" s="162"/>
      <c r="J57" s="166"/>
      <c r="K57" s="165"/>
      <c r="L57" s="162"/>
      <c r="M57" s="163"/>
      <c r="N57" s="81"/>
      <c r="O57" s="40"/>
      <c r="P57" s="81" t="str">
        <f t="shared" si="50"/>
        <v/>
      </c>
      <c r="Q57" s="81"/>
      <c r="R57" s="81"/>
      <c r="S57" s="41" t="str">
        <f t="shared" si="59"/>
        <v/>
      </c>
      <c r="T57" s="81"/>
      <c r="U57" s="81"/>
      <c r="V57" s="81"/>
      <c r="W57" s="42" t="str">
        <f>IFERROR(IF(AND(P56="Probabilidad",P57="Probabilidad"),(Y56-(+Y56*S57)),IF(AND(P56="Impacto",P57="Probabilidad"),(Y55-(+Y55*S57)),IF(P57="Impacto",Y56,""))),"")</f>
        <v/>
      </c>
      <c r="X57" s="79" t="str">
        <f t="shared" si="60"/>
        <v/>
      </c>
      <c r="Y57" s="41" t="str">
        <f t="shared" si="61"/>
        <v/>
      </c>
      <c r="Z57" s="79" t="str">
        <f t="shared" si="62"/>
        <v/>
      </c>
      <c r="AA57" s="41" t="str">
        <f>IFERROR(IF(AND(P56="Impacto",P57="Impacto"),(AA56-(+AA56*S57)),IF(AND(P56="Probabilidad",P57="Impacto"),(AA55-(+AA55*S57)),IF(P57="Probabilidad",AA56,""))),"")</f>
        <v/>
      </c>
      <c r="AB57" s="80" t="str">
        <f t="shared" si="63"/>
        <v/>
      </c>
      <c r="AC57" s="64"/>
      <c r="AD57" s="46"/>
      <c r="AE57" s="46"/>
      <c r="AF57" s="46"/>
      <c r="AG57" s="46"/>
      <c r="AH57" s="46"/>
      <c r="AI57" s="46"/>
      <c r="AJ57" s="46"/>
      <c r="AK57" s="46"/>
      <c r="AL57" s="46"/>
      <c r="AM57" s="46"/>
      <c r="AN57" s="46"/>
      <c r="AO57" s="46"/>
      <c r="AP57" s="46"/>
      <c r="AQ57" s="46"/>
      <c r="AR57" s="46"/>
      <c r="AS57" s="46"/>
      <c r="AT57" s="82"/>
      <c r="AU57" s="82"/>
      <c r="AV57" s="82"/>
      <c r="AW57" s="82"/>
      <c r="AX57" s="82"/>
      <c r="AY57" s="82"/>
      <c r="AZ57" s="82"/>
      <c r="BA57" s="82"/>
      <c r="BB57" s="82"/>
      <c r="BC57" s="82"/>
      <c r="BD57" s="82"/>
      <c r="BE57" s="82"/>
      <c r="BF57" s="82"/>
      <c r="BG57" s="82"/>
      <c r="BH57" s="82"/>
      <c r="BI57" s="82"/>
      <c r="BJ57" s="82"/>
      <c r="BK57" s="82"/>
      <c r="BL57" s="82"/>
      <c r="BM57" s="82"/>
    </row>
    <row r="58" spans="2:65" ht="55.5" customHeight="1" x14ac:dyDescent="0.25">
      <c r="B58" s="167"/>
      <c r="C58" s="168"/>
      <c r="D58" s="168"/>
      <c r="E58" s="169"/>
      <c r="F58" s="168"/>
      <c r="G58" s="164"/>
      <c r="H58" s="165"/>
      <c r="I58" s="162"/>
      <c r="J58" s="166"/>
      <c r="K58" s="165"/>
      <c r="L58" s="162"/>
      <c r="M58" s="163"/>
      <c r="N58" s="81"/>
      <c r="O58" s="40"/>
      <c r="P58" s="81" t="str">
        <f t="shared" si="50"/>
        <v/>
      </c>
      <c r="Q58" s="81"/>
      <c r="R58" s="81"/>
      <c r="S58" s="41" t="str">
        <f t="shared" si="59"/>
        <v/>
      </c>
      <c r="T58" s="81"/>
      <c r="U58" s="81"/>
      <c r="V58" s="81"/>
      <c r="W58" s="42" t="str">
        <f t="shared" ref="W58:W60" si="64">IFERROR(IF(AND(P57="Probabilidad",P58="Probabilidad"),(Y57-(+Y57*S58)),IF(AND(P57="Impacto",P58="Probabilidad"),(Y56-(+Y56*S58)),IF(P58="Impacto",Y57,""))),"")</f>
        <v/>
      </c>
      <c r="X58" s="79" t="str">
        <f t="shared" si="60"/>
        <v/>
      </c>
      <c r="Y58" s="41" t="str">
        <f t="shared" si="61"/>
        <v/>
      </c>
      <c r="Z58" s="79" t="str">
        <f t="shared" si="62"/>
        <v/>
      </c>
      <c r="AA58" s="41" t="str">
        <f t="shared" ref="AA58:AA60" si="65">IFERROR(IF(AND(P57="Impacto",P58="Impacto"),(AA57-(+AA57*S58)),IF(AND(P57="Probabilidad",P58="Impacto"),(AA56-(+AA56*S58)),IF(P58="Probabilidad",AA57,""))),"")</f>
        <v/>
      </c>
      <c r="AB58" s="80" t="str">
        <f>IFERROR(IF(OR(AND(X58="Muy Baja",Z58="Leve"),AND(X58="Muy Baja",Z58="Menor"),AND(X58="Baja",Z58="Leve")),"Bajo",IF(OR(AND(X58="Muy baja",Z58="Moderado"),AND(X58="Baja",Z58="Menor"),AND(X58="Baja",Z58="Moderado"),AND(X58="Media",Z58="Leve"),AND(X58="Media",Z58="Menor"),AND(X58="Media",Z58="Moderado"),AND(X58="Alta",Z58="Leve"),AND(X58="Alta",Z58="Menor")),"Moderado",IF(OR(AND(X58="Muy Baja",Z58="Mayor"),AND(X58="Baja",Z58="Mayor"),AND(X58="Media",Z58="Mayor"),AND(X58="Alta",Z58="Moderado"),AND(X58="Alta",Z58="Mayor"),AND(X58="Muy Alta",Z58="Leve"),AND(X58="Muy Alta",Z58="Menor"),AND(X58="Muy Alta",Z58="Moderado"),AND(X58="Muy Alta",Z58="Mayor")),"Alto",IF(OR(AND(X58="Muy Baja",Z58="Catastrófico"),AND(X58="Baja",Z58="Catastrófico"),AND(X58="Media",Z58="Catastrófico"),AND(X58="Alta",Z58="Catastrófico"),AND(X58="Muy Alta",Z58="Catastrófico")),"Extremo","")))),"")</f>
        <v/>
      </c>
      <c r="AC58" s="64"/>
      <c r="AD58" s="46"/>
      <c r="AE58" s="46"/>
      <c r="AF58" s="46"/>
      <c r="AG58" s="46"/>
      <c r="AH58" s="46"/>
      <c r="AI58" s="46"/>
      <c r="AJ58" s="46"/>
      <c r="AK58" s="46"/>
      <c r="AL58" s="46"/>
      <c r="AM58" s="46"/>
      <c r="AN58" s="46"/>
      <c r="AO58" s="46"/>
      <c r="AP58" s="46"/>
      <c r="AQ58" s="46"/>
      <c r="AR58" s="46"/>
      <c r="AS58" s="46"/>
      <c r="AT58" s="82"/>
      <c r="AU58" s="82"/>
      <c r="AV58" s="82"/>
      <c r="AW58" s="82"/>
      <c r="AX58" s="82"/>
      <c r="AY58" s="82"/>
      <c r="AZ58" s="82"/>
      <c r="BA58" s="82"/>
      <c r="BB58" s="82"/>
      <c r="BC58" s="82"/>
      <c r="BD58" s="82"/>
      <c r="BE58" s="82"/>
      <c r="BF58" s="82"/>
      <c r="BG58" s="82"/>
      <c r="BH58" s="82"/>
      <c r="BI58" s="82"/>
      <c r="BJ58" s="82"/>
      <c r="BK58" s="82"/>
      <c r="BL58" s="82"/>
      <c r="BM58" s="82"/>
    </row>
    <row r="59" spans="2:65" ht="55.5" customHeight="1" x14ac:dyDescent="0.25">
      <c r="B59" s="167"/>
      <c r="C59" s="168"/>
      <c r="D59" s="168"/>
      <c r="E59" s="169"/>
      <c r="F59" s="168"/>
      <c r="G59" s="164"/>
      <c r="H59" s="165"/>
      <c r="I59" s="162"/>
      <c r="J59" s="166"/>
      <c r="K59" s="165"/>
      <c r="L59" s="162"/>
      <c r="M59" s="163"/>
      <c r="N59" s="81"/>
      <c r="O59" s="77"/>
      <c r="P59" s="44" t="str">
        <f t="shared" si="50"/>
        <v/>
      </c>
      <c r="Q59" s="78"/>
      <c r="R59" s="78"/>
      <c r="S59" s="41" t="str">
        <f t="shared" si="59"/>
        <v/>
      </c>
      <c r="T59" s="78"/>
      <c r="U59" s="78"/>
      <c r="V59" s="78"/>
      <c r="W59" s="42" t="str">
        <f t="shared" si="64"/>
        <v/>
      </c>
      <c r="X59" s="79" t="str">
        <f t="shared" si="60"/>
        <v/>
      </c>
      <c r="Y59" s="41" t="str">
        <f t="shared" si="61"/>
        <v/>
      </c>
      <c r="Z59" s="79" t="str">
        <f t="shared" si="62"/>
        <v/>
      </c>
      <c r="AA59" s="41" t="str">
        <f t="shared" si="65"/>
        <v/>
      </c>
      <c r="AB59" s="80" t="str">
        <f t="shared" ref="AB59:AB60" si="66">IFERROR(IF(OR(AND(X59="Muy Baja",Z59="Leve"),AND(X59="Muy Baja",Z59="Menor"),AND(X59="Baja",Z59="Leve")),"Bajo",IF(OR(AND(X59="Muy baja",Z59="Moderado"),AND(X59="Baja",Z59="Menor"),AND(X59="Baja",Z59="Moderado"),AND(X59="Media",Z59="Leve"),AND(X59="Media",Z59="Menor"),AND(X59="Media",Z59="Moderado"),AND(X59="Alta",Z59="Leve"),AND(X59="Alta",Z59="Menor")),"Moderado",IF(OR(AND(X59="Muy Baja",Z59="Mayor"),AND(X59="Baja",Z59="Mayor"),AND(X59="Media",Z59="Mayor"),AND(X59="Alta",Z59="Moderado"),AND(X59="Alta",Z59="Mayor"),AND(X59="Muy Alta",Z59="Leve"),AND(X59="Muy Alta",Z59="Menor"),AND(X59="Muy Alta",Z59="Moderado"),AND(X59="Muy Alta",Z59="Mayor")),"Alto",IF(OR(AND(X59="Muy Baja",Z59="Catastrófico"),AND(X59="Baja",Z59="Catastrófico"),AND(X59="Media",Z59="Catastrófico"),AND(X59="Alta",Z59="Catastrófico"),AND(X59="Muy Alta",Z59="Catastrófico")),"Extremo","")))),"")</f>
        <v/>
      </c>
      <c r="AC59" s="65"/>
      <c r="AD59" s="46"/>
      <c r="AE59" s="46"/>
      <c r="AF59" s="46"/>
      <c r="AG59" s="46"/>
      <c r="AH59" s="46"/>
      <c r="AI59" s="46"/>
      <c r="AJ59" s="46"/>
      <c r="AK59" s="46"/>
      <c r="AL59" s="46"/>
      <c r="AM59" s="46"/>
      <c r="AN59" s="46"/>
      <c r="AO59" s="46"/>
      <c r="AP59" s="46"/>
      <c r="AQ59" s="46"/>
      <c r="AR59" s="46"/>
      <c r="AS59" s="46"/>
      <c r="AT59" s="82"/>
      <c r="AU59" s="82"/>
      <c r="AV59" s="82"/>
      <c r="AW59" s="82"/>
      <c r="AX59" s="82"/>
      <c r="AY59" s="82"/>
      <c r="AZ59" s="82"/>
      <c r="BA59" s="82"/>
      <c r="BB59" s="82"/>
      <c r="BC59" s="82"/>
      <c r="BD59" s="82"/>
      <c r="BE59" s="82"/>
      <c r="BF59" s="82"/>
      <c r="BG59" s="82"/>
      <c r="BH59" s="82"/>
      <c r="BI59" s="82"/>
      <c r="BJ59" s="82"/>
      <c r="BK59" s="82"/>
      <c r="BL59" s="82"/>
      <c r="BM59" s="82"/>
    </row>
    <row r="60" spans="2:65" ht="55.5" customHeight="1" x14ac:dyDescent="0.25">
      <c r="B60" s="167"/>
      <c r="C60" s="168"/>
      <c r="D60" s="168"/>
      <c r="E60" s="169"/>
      <c r="F60" s="168"/>
      <c r="G60" s="164"/>
      <c r="H60" s="165"/>
      <c r="I60" s="162"/>
      <c r="J60" s="166"/>
      <c r="K60" s="165"/>
      <c r="L60" s="162"/>
      <c r="M60" s="163"/>
      <c r="N60" s="81"/>
      <c r="O60" s="77"/>
      <c r="P60" s="44" t="str">
        <f t="shared" si="50"/>
        <v/>
      </c>
      <c r="Q60" s="78"/>
      <c r="R60" s="78"/>
      <c r="S60" s="41" t="str">
        <f t="shared" si="59"/>
        <v/>
      </c>
      <c r="T60" s="78"/>
      <c r="U60" s="78"/>
      <c r="V60" s="78"/>
      <c r="W60" s="42" t="str">
        <f t="shared" si="64"/>
        <v/>
      </c>
      <c r="X60" s="79" t="str">
        <f t="shared" si="60"/>
        <v/>
      </c>
      <c r="Y60" s="41" t="str">
        <f t="shared" si="61"/>
        <v/>
      </c>
      <c r="Z60" s="79" t="str">
        <f t="shared" si="62"/>
        <v/>
      </c>
      <c r="AA60" s="41" t="str">
        <f t="shared" si="65"/>
        <v/>
      </c>
      <c r="AB60" s="80" t="str">
        <f t="shared" si="66"/>
        <v/>
      </c>
      <c r="AC60" s="65"/>
      <c r="AD60" s="46"/>
      <c r="AE60" s="46"/>
      <c r="AF60" s="46"/>
      <c r="AG60" s="46"/>
      <c r="AH60" s="46"/>
      <c r="AI60" s="46"/>
      <c r="AJ60" s="46"/>
      <c r="AK60" s="46"/>
      <c r="AL60" s="46"/>
      <c r="AM60" s="46"/>
      <c r="AN60" s="46"/>
      <c r="AO60" s="46"/>
      <c r="AP60" s="46"/>
      <c r="AQ60" s="46"/>
      <c r="AR60" s="46"/>
      <c r="AS60" s="46"/>
      <c r="AT60" s="82"/>
      <c r="AU60" s="82"/>
      <c r="AV60" s="82"/>
      <c r="AW60" s="82"/>
      <c r="AX60" s="82"/>
      <c r="AY60" s="82"/>
      <c r="AZ60" s="82"/>
      <c r="BA60" s="82"/>
      <c r="BB60" s="82"/>
      <c r="BC60" s="82"/>
      <c r="BD60" s="82"/>
      <c r="BE60" s="82"/>
      <c r="BF60" s="82"/>
      <c r="BG60" s="82"/>
      <c r="BH60" s="82"/>
      <c r="BI60" s="82"/>
      <c r="BJ60" s="82"/>
      <c r="BK60" s="82"/>
      <c r="BL60" s="82"/>
      <c r="BM60" s="82"/>
    </row>
    <row r="61" spans="2:65" ht="55.5" customHeight="1" x14ac:dyDescent="0.25">
      <c r="B61" s="167"/>
      <c r="C61" s="168"/>
      <c r="D61" s="168"/>
      <c r="E61" s="169"/>
      <c r="F61" s="168"/>
      <c r="G61" s="164"/>
      <c r="H61" s="165" t="str">
        <f>IF(G61&lt;=0,"",IF(G61&lt;=2,"Muy Baja",IF(G61&lt;=24,"Baja",IF(G61&lt;=500,"Media",IF(G61&lt;=5000,"Alta","Muy Alta")))))</f>
        <v/>
      </c>
      <c r="I61" s="162" t="str">
        <f>IF(H61="","",IF(H61="Muy Baja",0.2,IF(H61="Baja",0.4,IF(H61="Media",0.6,IF(H61="Alta",0.8,IF(H61="Muy Alta",1,))))))</f>
        <v/>
      </c>
      <c r="J61" s="166"/>
      <c r="K61" s="165" t="str">
        <f>IF(OR(J61='4.Tabla de Impacto'!$C$17,J61='4.Tabla de Impacto'!$D$17),"Leve",IF(OR(J61='4.Tabla de Impacto'!$C$18,J61='4.Tabla de Impacto'!$D$18),"Menor",IF(OR(J61='4.Tabla de Impacto'!$C$19,J61='4.Tabla de Impacto'!$D$19),"Moderado",IF(OR(J61='4.Tabla de Impacto'!$C$20,J61='4.Tabla de Impacto'!$D$20),"Mayor",IF(OR(J61='4.Tabla de Impacto'!$C$21,J61='4.Tabla de Impacto'!$D$21),"Catastrófico","")))))</f>
        <v/>
      </c>
      <c r="L61" s="162" t="str">
        <f>IF(K61="","",IF(K61="Leve",0.2,IF(K61="Menor",0.4,IF(K61="Moderado",0.6,IF(K61="Mayor",0.8,IF(K61="Catastrófico",1,))))))</f>
        <v/>
      </c>
      <c r="M61" s="163" t="str">
        <f>IF(OR(AND(H61="Muy Baja",K61="Leve"),AND(H61="Muy Baja",K61="Menor"),AND(H61="Baja",K61="Leve")),"Bajo",IF(OR(AND(H61="Muy baja",K61="Moderado"),AND(H61="Baja",K61="Menor"),AND(H61="Baja",K61="Moderado"),AND(H61="Media",K61="Leve"),AND(H61="Media",K61="Menor"),AND(H61="Media",K61="Moderado"),AND(H61="Alta",K61="Leve"),AND(H61="Alta",K61="Menor")),"Moderado",IF(OR(AND(H61="Muy Baja",K61="Mayor"),AND(H61="Baja",K61="Mayor"),AND(H61="Media",K61="Mayor"),AND(H61="Alta",K61="Moderado"),AND(H61="Alta",K61="Mayor"),AND(H61="Muy Alta",K61="Leve"),AND(H61="Muy Alta",K61="Menor"),AND(H61="Muy Alta",K61="Moderado"),AND(H61="Muy Alta",K61="Mayor")),"Alto",IF(OR(AND(H61="Muy Baja",K61="Catastrófico"),AND(H61="Baja",K61="Catastrófico"),AND(H61="Media",K61="Catastrófico"),AND(H61="Alta",K61="Catastrófico"),AND(H61="Muy Alta",K61="Catastrófico")),"Extremo",""))))</f>
        <v/>
      </c>
      <c r="N61" s="81"/>
      <c r="O61" s="40"/>
      <c r="P61" s="81" t="str">
        <f t="shared" si="50"/>
        <v/>
      </c>
      <c r="Q61" s="81"/>
      <c r="R61" s="81"/>
      <c r="S61" s="41" t="str">
        <f>IF(AND(Q61="Preventivo",R61="Automático"),"50%",IF(AND(Q61="Preventivo",R61="Manual"),"40%",IF(AND(Q61="Detectivo",R61="Automático"),"40%",IF(AND(Q61="Detectivo",R61="Manual"),"30%",IF(AND(Q61="Correctivo",R61="Automático"),"35%",IF(AND(Q61="Correctivo",R61="Manual"),"25%",""))))))</f>
        <v/>
      </c>
      <c r="T61" s="81"/>
      <c r="U61" s="81"/>
      <c r="V61" s="81"/>
      <c r="W61" s="42" t="str">
        <f>IFERROR(IF(P61="Probabilidad",(I61-(+I61*S61)),IF(P61="Impacto",I61,"")),"")</f>
        <v/>
      </c>
      <c r="X61" s="79" t="str">
        <f>IFERROR(IF(W61="","",IF(W61&lt;=0.2,"Muy Baja",IF(W61&lt;=0.4,"Baja",IF(W61&lt;=0.6,"Media",IF(W61&lt;=0.8,"Alta","Muy Alta"))))),"")</f>
        <v/>
      </c>
      <c r="Y61" s="41" t="str">
        <f>+W61</f>
        <v/>
      </c>
      <c r="Z61" s="79" t="str">
        <f>IFERROR(IF(AA61="","",IF(AA61&lt;=0.2,"Leve",IF(AA61&lt;=0.4,"Menor",IF(AA61&lt;=0.6,"Moderado",IF(AA61&lt;=0.8,"Mayor","Catastrófico"))))),"")</f>
        <v/>
      </c>
      <c r="AA61" s="41" t="str">
        <f>IFERROR(IF(P61="Impacto",(L61-(+L61*S61)),IF(P61="Probabilidad",L61,"")),"")</f>
        <v/>
      </c>
      <c r="AB61" s="80" t="str">
        <f>IFERROR(IF(OR(AND(X61="Muy Baja",Z61="Leve"),AND(X61="Muy Baja",Z61="Menor"),AND(X61="Baja",Z61="Leve")),"Bajo",IF(OR(AND(X61="Muy baja",Z61="Moderado"),AND(X61="Baja",Z61="Menor"),AND(X61="Baja",Z61="Moderado"),AND(X61="Media",Z61="Leve"),AND(X61="Media",Z61="Menor"),AND(X61="Media",Z61="Moderado"),AND(X61="Alta",Z61="Leve"),AND(X61="Alta",Z61="Menor")),"Moderado",IF(OR(AND(X61="Muy Baja",Z61="Mayor"),AND(X61="Baja",Z61="Mayor"),AND(X61="Media",Z61="Mayor"),AND(X61="Alta",Z61="Moderado"),AND(X61="Alta",Z61="Mayor"),AND(X61="Muy Alta",Z61="Leve"),AND(X61="Muy Alta",Z61="Menor"),AND(X61="Muy Alta",Z61="Moderado"),AND(X61="Muy Alta",Z61="Mayor")),"Alto",IF(OR(AND(X61="Muy Baja",Z61="Catastrófico"),AND(X61="Baja",Z61="Catastrófico"),AND(X61="Media",Z61="Catastrófico"),AND(X61="Alta",Z61="Catastrófico"),AND(X61="Muy Alta",Z61="Catastrófico")),"Extremo","")))),"")</f>
        <v/>
      </c>
      <c r="AC61" s="64"/>
      <c r="AD61" s="46"/>
      <c r="AE61" s="46"/>
      <c r="AF61" s="46"/>
      <c r="AG61" s="46"/>
      <c r="AH61" s="46"/>
      <c r="AI61" s="46"/>
      <c r="AJ61" s="46"/>
      <c r="AK61" s="46"/>
      <c r="AL61" s="46"/>
      <c r="AM61" s="46"/>
      <c r="AN61" s="46"/>
      <c r="AO61" s="46"/>
      <c r="AP61" s="46"/>
      <c r="AQ61" s="46"/>
      <c r="AR61" s="46"/>
      <c r="AS61" s="46"/>
      <c r="AT61" s="82"/>
      <c r="AU61" s="82"/>
      <c r="AV61" s="82"/>
      <c r="AW61" s="82"/>
      <c r="AX61" s="82"/>
      <c r="AY61" s="82"/>
      <c r="AZ61" s="82"/>
      <c r="BA61" s="82"/>
      <c r="BB61" s="82"/>
      <c r="BC61" s="82"/>
      <c r="BD61" s="82"/>
      <c r="BE61" s="82"/>
      <c r="BF61" s="82"/>
      <c r="BG61" s="82"/>
      <c r="BH61" s="82"/>
      <c r="BI61" s="82"/>
      <c r="BJ61" s="82"/>
      <c r="BK61" s="82"/>
      <c r="BL61" s="82"/>
      <c r="BM61" s="82"/>
    </row>
    <row r="62" spans="2:65" ht="55.5" customHeight="1" x14ac:dyDescent="0.25">
      <c r="B62" s="167"/>
      <c r="C62" s="168"/>
      <c r="D62" s="168"/>
      <c r="E62" s="169"/>
      <c r="F62" s="168"/>
      <c r="G62" s="164"/>
      <c r="H62" s="165"/>
      <c r="I62" s="162"/>
      <c r="J62" s="166"/>
      <c r="K62" s="165"/>
      <c r="L62" s="162"/>
      <c r="M62" s="163"/>
      <c r="N62" s="81"/>
      <c r="O62" s="40"/>
      <c r="P62" s="81" t="str">
        <f t="shared" si="50"/>
        <v/>
      </c>
      <c r="Q62" s="81"/>
      <c r="R62" s="81"/>
      <c r="S62" s="41" t="str">
        <f t="shared" ref="S62:S66" si="67">IF(AND(Q62="Preventivo",R62="Automático"),"50%",IF(AND(Q62="Preventivo",R62="Manual"),"40%",IF(AND(Q62="Detectivo",R62="Automático"),"40%",IF(AND(Q62="Detectivo",R62="Manual"),"30%",IF(AND(Q62="Correctivo",R62="Automático"),"35%",IF(AND(Q62="Correctivo",R62="Manual"),"25%",""))))))</f>
        <v/>
      </c>
      <c r="T62" s="81"/>
      <c r="U62" s="81"/>
      <c r="V62" s="81"/>
      <c r="W62" s="42" t="str">
        <f>IFERROR(IF(AND(P61="Probabilidad",P62="Probabilidad"),(Y61-(+Y61*S62)),IF(P62="Probabilidad",(I61-(+I61*S62)),IF(P62="Impacto",Y61,""))),"")</f>
        <v/>
      </c>
      <c r="X62" s="79" t="str">
        <f t="shared" ref="X62:X66" si="68">IFERROR(IF(W62="","",IF(W62&lt;=0.2,"Muy Baja",IF(W62&lt;=0.4,"Baja",IF(W62&lt;=0.6,"Media",IF(W62&lt;=0.8,"Alta","Muy Alta"))))),"")</f>
        <v/>
      </c>
      <c r="Y62" s="41" t="str">
        <f t="shared" ref="Y62:Y66" si="69">+W62</f>
        <v/>
      </c>
      <c r="Z62" s="79" t="str">
        <f t="shared" ref="Z62:Z66" si="70">IFERROR(IF(AA62="","",IF(AA62&lt;=0.2,"Leve",IF(AA62&lt;=0.4,"Menor",IF(AA62&lt;=0.6,"Moderado",IF(AA62&lt;=0.8,"Mayor","Catastrófico"))))),"")</f>
        <v/>
      </c>
      <c r="AA62" s="41" t="str">
        <f>IFERROR(IF(AND(P61="Impacto",P62="Impacto"),(AA61-(+AA61*S62)),IF(P62="Impacto",(L61-(+L61*S62)),IF(P62="Probabilidad",AA61,""))),"")</f>
        <v/>
      </c>
      <c r="AB62" s="80" t="str">
        <f t="shared" ref="AB62:AB63" si="71">IFERROR(IF(OR(AND(X62="Muy Baja",Z62="Leve"),AND(X62="Muy Baja",Z62="Menor"),AND(X62="Baja",Z62="Leve")),"Bajo",IF(OR(AND(X62="Muy baja",Z62="Moderado"),AND(X62="Baja",Z62="Menor"),AND(X62="Baja",Z62="Moderado"),AND(X62="Media",Z62="Leve"),AND(X62="Media",Z62="Menor"),AND(X62="Media",Z62="Moderado"),AND(X62="Alta",Z62="Leve"),AND(X62="Alta",Z62="Menor")),"Moderado",IF(OR(AND(X62="Muy Baja",Z62="Mayor"),AND(X62="Baja",Z62="Mayor"),AND(X62="Media",Z62="Mayor"),AND(X62="Alta",Z62="Moderado"),AND(X62="Alta",Z62="Mayor"),AND(X62="Muy Alta",Z62="Leve"),AND(X62="Muy Alta",Z62="Menor"),AND(X62="Muy Alta",Z62="Moderado"),AND(X62="Muy Alta",Z62="Mayor")),"Alto",IF(OR(AND(X62="Muy Baja",Z62="Catastrófico"),AND(X62="Baja",Z62="Catastrófico"),AND(X62="Media",Z62="Catastrófico"),AND(X62="Alta",Z62="Catastrófico"),AND(X62="Muy Alta",Z62="Catastrófico")),"Extremo","")))),"")</f>
        <v/>
      </c>
      <c r="AC62" s="64"/>
      <c r="AD62" s="46"/>
      <c r="AE62" s="46"/>
      <c r="AF62" s="46"/>
      <c r="AG62" s="46"/>
      <c r="AH62" s="46"/>
      <c r="AI62" s="46"/>
      <c r="AJ62" s="46"/>
      <c r="AK62" s="46"/>
      <c r="AL62" s="46"/>
      <c r="AM62" s="46"/>
      <c r="AN62" s="46"/>
      <c r="AO62" s="46"/>
      <c r="AP62" s="46"/>
      <c r="AQ62" s="46"/>
      <c r="AR62" s="46"/>
      <c r="AS62" s="46"/>
      <c r="AT62" s="82"/>
      <c r="AU62" s="82"/>
      <c r="AV62" s="82"/>
      <c r="AW62" s="82"/>
      <c r="AX62" s="82"/>
      <c r="AY62" s="82"/>
      <c r="AZ62" s="82"/>
      <c r="BA62" s="82"/>
      <c r="BB62" s="82"/>
      <c r="BC62" s="82"/>
      <c r="BD62" s="82"/>
      <c r="BE62" s="82"/>
      <c r="BF62" s="82"/>
      <c r="BG62" s="82"/>
      <c r="BH62" s="82"/>
      <c r="BI62" s="82"/>
      <c r="BJ62" s="82"/>
      <c r="BK62" s="82"/>
      <c r="BL62" s="82"/>
      <c r="BM62" s="82"/>
    </row>
    <row r="63" spans="2:65" ht="55.5" customHeight="1" x14ac:dyDescent="0.25">
      <c r="B63" s="167"/>
      <c r="C63" s="168"/>
      <c r="D63" s="168"/>
      <c r="E63" s="169"/>
      <c r="F63" s="168"/>
      <c r="G63" s="164"/>
      <c r="H63" s="165"/>
      <c r="I63" s="162"/>
      <c r="J63" s="166"/>
      <c r="K63" s="165"/>
      <c r="L63" s="162"/>
      <c r="M63" s="163"/>
      <c r="N63" s="81"/>
      <c r="O63" s="40"/>
      <c r="P63" s="81" t="str">
        <f t="shared" si="50"/>
        <v/>
      </c>
      <c r="Q63" s="81"/>
      <c r="R63" s="81"/>
      <c r="S63" s="41" t="str">
        <f t="shared" si="67"/>
        <v/>
      </c>
      <c r="T63" s="81"/>
      <c r="U63" s="81"/>
      <c r="V63" s="81"/>
      <c r="W63" s="42" t="str">
        <f>IFERROR(IF(AND(P62="Probabilidad",P63="Probabilidad"),(Y62-(+Y62*S63)),IF(AND(P62="Impacto",P63="Probabilidad"),(Y61-(+Y61*S63)),IF(P63="Impacto",Y62,""))),"")</f>
        <v/>
      </c>
      <c r="X63" s="79" t="str">
        <f t="shared" si="68"/>
        <v/>
      </c>
      <c r="Y63" s="41" t="str">
        <f t="shared" si="69"/>
        <v/>
      </c>
      <c r="Z63" s="79" t="str">
        <f t="shared" si="70"/>
        <v/>
      </c>
      <c r="AA63" s="41" t="str">
        <f>IFERROR(IF(AND(P62="Impacto",P63="Impacto"),(AA62-(+AA62*S63)),IF(AND(P62="Probabilidad",P63="Impacto"),(AA61-(+AA61*S63)),IF(P63="Probabilidad",AA62,""))),"")</f>
        <v/>
      </c>
      <c r="AB63" s="80" t="str">
        <f t="shared" si="71"/>
        <v/>
      </c>
      <c r="AC63" s="64"/>
      <c r="AD63" s="46"/>
      <c r="AE63" s="46"/>
      <c r="AF63" s="46"/>
      <c r="AG63" s="46"/>
      <c r="AH63" s="46"/>
      <c r="AI63" s="46"/>
      <c r="AJ63" s="46"/>
      <c r="AK63" s="46"/>
      <c r="AL63" s="46"/>
      <c r="AM63" s="46"/>
      <c r="AN63" s="46"/>
      <c r="AO63" s="46"/>
      <c r="AP63" s="46"/>
      <c r="AQ63" s="46"/>
      <c r="AR63" s="46"/>
      <c r="AS63" s="46"/>
      <c r="AT63" s="82"/>
      <c r="AU63" s="82"/>
      <c r="AV63" s="82"/>
      <c r="AW63" s="82"/>
      <c r="AX63" s="82"/>
      <c r="AY63" s="82"/>
      <c r="AZ63" s="82"/>
      <c r="BA63" s="82"/>
      <c r="BB63" s="82"/>
      <c r="BC63" s="82"/>
      <c r="BD63" s="82"/>
      <c r="BE63" s="82"/>
      <c r="BF63" s="82"/>
      <c r="BG63" s="82"/>
      <c r="BH63" s="82"/>
      <c r="BI63" s="82"/>
      <c r="BJ63" s="82"/>
      <c r="BK63" s="82"/>
      <c r="BL63" s="82"/>
      <c r="BM63" s="82"/>
    </row>
    <row r="64" spans="2:65" ht="55.5" customHeight="1" x14ac:dyDescent="0.25">
      <c r="B64" s="167"/>
      <c r="C64" s="168"/>
      <c r="D64" s="168"/>
      <c r="E64" s="169"/>
      <c r="F64" s="168"/>
      <c r="G64" s="164"/>
      <c r="H64" s="165"/>
      <c r="I64" s="162"/>
      <c r="J64" s="166"/>
      <c r="K64" s="165"/>
      <c r="L64" s="162"/>
      <c r="M64" s="163"/>
      <c r="N64" s="81"/>
      <c r="O64" s="40"/>
      <c r="P64" s="81" t="str">
        <f t="shared" si="50"/>
        <v/>
      </c>
      <c r="Q64" s="81"/>
      <c r="R64" s="81"/>
      <c r="S64" s="41" t="str">
        <f t="shared" si="67"/>
        <v/>
      </c>
      <c r="T64" s="81"/>
      <c r="U64" s="81"/>
      <c r="V64" s="81"/>
      <c r="W64" s="42" t="str">
        <f t="shared" ref="W64:W66" si="72">IFERROR(IF(AND(P63="Probabilidad",P64="Probabilidad"),(Y63-(+Y63*S64)),IF(AND(P63="Impacto",P64="Probabilidad"),(Y62-(+Y62*S64)),IF(P64="Impacto",Y63,""))),"")</f>
        <v/>
      </c>
      <c r="X64" s="79" t="str">
        <f t="shared" si="68"/>
        <v/>
      </c>
      <c r="Y64" s="41" t="str">
        <f t="shared" si="69"/>
        <v/>
      </c>
      <c r="Z64" s="79" t="str">
        <f t="shared" si="70"/>
        <v/>
      </c>
      <c r="AA64" s="41" t="str">
        <f t="shared" ref="AA64:AA66" si="73">IFERROR(IF(AND(P63="Impacto",P64="Impacto"),(AA63-(+AA63*S64)),IF(AND(P63="Probabilidad",P64="Impacto"),(AA62-(+AA62*S64)),IF(P64="Probabilidad",AA63,""))),"")</f>
        <v/>
      </c>
      <c r="AB64" s="80" t="str">
        <f>IFERROR(IF(OR(AND(X64="Muy Baja",Z64="Leve"),AND(X64="Muy Baja",Z64="Menor"),AND(X64="Baja",Z64="Leve")),"Bajo",IF(OR(AND(X64="Muy baja",Z64="Moderado"),AND(X64="Baja",Z64="Menor"),AND(X64="Baja",Z64="Moderado"),AND(X64="Media",Z64="Leve"),AND(X64="Media",Z64="Menor"),AND(X64="Media",Z64="Moderado"),AND(X64="Alta",Z64="Leve"),AND(X64="Alta",Z64="Menor")),"Moderado",IF(OR(AND(X64="Muy Baja",Z64="Mayor"),AND(X64="Baja",Z64="Mayor"),AND(X64="Media",Z64="Mayor"),AND(X64="Alta",Z64="Moderado"),AND(X64="Alta",Z64="Mayor"),AND(X64="Muy Alta",Z64="Leve"),AND(X64="Muy Alta",Z64="Menor"),AND(X64="Muy Alta",Z64="Moderado"),AND(X64="Muy Alta",Z64="Mayor")),"Alto",IF(OR(AND(X64="Muy Baja",Z64="Catastrófico"),AND(X64="Baja",Z64="Catastrófico"),AND(X64="Media",Z64="Catastrófico"),AND(X64="Alta",Z64="Catastrófico"),AND(X64="Muy Alta",Z64="Catastrófico")),"Extremo","")))),"")</f>
        <v/>
      </c>
      <c r="AC64" s="64"/>
      <c r="AD64" s="46"/>
      <c r="AE64" s="46"/>
      <c r="AF64" s="46"/>
      <c r="AG64" s="46"/>
      <c r="AH64" s="46"/>
      <c r="AI64" s="46"/>
      <c r="AJ64" s="46"/>
      <c r="AK64" s="46"/>
      <c r="AL64" s="46"/>
      <c r="AM64" s="46"/>
      <c r="AN64" s="46"/>
      <c r="AO64" s="46"/>
      <c r="AP64" s="46"/>
      <c r="AQ64" s="46"/>
      <c r="AR64" s="46"/>
      <c r="AS64" s="46"/>
      <c r="AT64" s="82"/>
      <c r="AU64" s="82"/>
      <c r="AV64" s="82"/>
      <c r="AW64" s="82"/>
      <c r="AX64" s="82"/>
      <c r="AY64" s="82"/>
      <c r="AZ64" s="82"/>
      <c r="BA64" s="82"/>
      <c r="BB64" s="82"/>
      <c r="BC64" s="82"/>
      <c r="BD64" s="82"/>
      <c r="BE64" s="82"/>
      <c r="BF64" s="82"/>
      <c r="BG64" s="82"/>
      <c r="BH64" s="82"/>
      <c r="BI64" s="82"/>
      <c r="BJ64" s="82"/>
      <c r="BK64" s="82"/>
      <c r="BL64" s="82"/>
      <c r="BM64" s="82"/>
    </row>
    <row r="65" spans="2:65" ht="55.5" customHeight="1" x14ac:dyDescent="0.25">
      <c r="B65" s="167"/>
      <c r="C65" s="168"/>
      <c r="D65" s="168"/>
      <c r="E65" s="169"/>
      <c r="F65" s="168"/>
      <c r="G65" s="164"/>
      <c r="H65" s="165"/>
      <c r="I65" s="162"/>
      <c r="J65" s="166"/>
      <c r="K65" s="165"/>
      <c r="L65" s="162"/>
      <c r="M65" s="163"/>
      <c r="N65" s="81"/>
      <c r="O65" s="77"/>
      <c r="P65" s="44" t="str">
        <f t="shared" si="50"/>
        <v/>
      </c>
      <c r="Q65" s="78"/>
      <c r="R65" s="78"/>
      <c r="S65" s="41" t="str">
        <f t="shared" si="67"/>
        <v/>
      </c>
      <c r="T65" s="78"/>
      <c r="U65" s="78"/>
      <c r="V65" s="78"/>
      <c r="W65" s="42" t="str">
        <f t="shared" si="72"/>
        <v/>
      </c>
      <c r="X65" s="79" t="str">
        <f t="shared" si="68"/>
        <v/>
      </c>
      <c r="Y65" s="41" t="str">
        <f t="shared" si="69"/>
        <v/>
      </c>
      <c r="Z65" s="79" t="str">
        <f t="shared" si="70"/>
        <v/>
      </c>
      <c r="AA65" s="41" t="str">
        <f t="shared" si="73"/>
        <v/>
      </c>
      <c r="AB65" s="80" t="str">
        <f t="shared" ref="AB65:AB66" si="74">IFERROR(IF(OR(AND(X65="Muy Baja",Z65="Leve"),AND(X65="Muy Baja",Z65="Menor"),AND(X65="Baja",Z65="Leve")),"Bajo",IF(OR(AND(X65="Muy baja",Z65="Moderado"),AND(X65="Baja",Z65="Menor"),AND(X65="Baja",Z65="Moderado"),AND(X65="Media",Z65="Leve"),AND(X65="Media",Z65="Menor"),AND(X65="Media",Z65="Moderado"),AND(X65="Alta",Z65="Leve"),AND(X65="Alta",Z65="Menor")),"Moderado",IF(OR(AND(X65="Muy Baja",Z65="Mayor"),AND(X65="Baja",Z65="Mayor"),AND(X65="Media",Z65="Mayor"),AND(X65="Alta",Z65="Moderado"),AND(X65="Alta",Z65="Mayor"),AND(X65="Muy Alta",Z65="Leve"),AND(X65="Muy Alta",Z65="Menor"),AND(X65="Muy Alta",Z65="Moderado"),AND(X65="Muy Alta",Z65="Mayor")),"Alto",IF(OR(AND(X65="Muy Baja",Z65="Catastrófico"),AND(X65="Baja",Z65="Catastrófico"),AND(X65="Media",Z65="Catastrófico"),AND(X65="Alta",Z65="Catastrófico"),AND(X65="Muy Alta",Z65="Catastrófico")),"Extremo","")))),"")</f>
        <v/>
      </c>
      <c r="AC65" s="65"/>
      <c r="AD65" s="46"/>
      <c r="AE65" s="46"/>
      <c r="AF65" s="46"/>
      <c r="AG65" s="46"/>
      <c r="AH65" s="46"/>
      <c r="AI65" s="46"/>
      <c r="AJ65" s="46"/>
      <c r="AK65" s="46"/>
      <c r="AL65" s="46"/>
      <c r="AM65" s="46"/>
      <c r="AN65" s="46"/>
      <c r="AO65" s="46"/>
      <c r="AP65" s="46"/>
      <c r="AQ65" s="46"/>
      <c r="AR65" s="46"/>
      <c r="AS65" s="46"/>
      <c r="AT65" s="82"/>
      <c r="AU65" s="82"/>
      <c r="AV65" s="82"/>
      <c r="AW65" s="82"/>
      <c r="AX65" s="82"/>
      <c r="AY65" s="82"/>
      <c r="AZ65" s="82"/>
      <c r="BA65" s="82"/>
      <c r="BB65" s="82"/>
      <c r="BC65" s="82"/>
      <c r="BD65" s="82"/>
      <c r="BE65" s="82"/>
      <c r="BF65" s="82"/>
      <c r="BG65" s="82"/>
      <c r="BH65" s="82"/>
      <c r="BI65" s="82"/>
      <c r="BJ65" s="82"/>
      <c r="BK65" s="82"/>
      <c r="BL65" s="82"/>
      <c r="BM65" s="82"/>
    </row>
    <row r="66" spans="2:65" ht="55.5" customHeight="1" x14ac:dyDescent="0.25">
      <c r="B66" s="167"/>
      <c r="C66" s="168"/>
      <c r="D66" s="168"/>
      <c r="E66" s="169"/>
      <c r="F66" s="168"/>
      <c r="G66" s="164"/>
      <c r="H66" s="165"/>
      <c r="I66" s="162"/>
      <c r="J66" s="166"/>
      <c r="K66" s="165"/>
      <c r="L66" s="162"/>
      <c r="M66" s="163"/>
      <c r="N66" s="81"/>
      <c r="O66" s="77"/>
      <c r="P66" s="44" t="str">
        <f t="shared" si="50"/>
        <v/>
      </c>
      <c r="Q66" s="78"/>
      <c r="R66" s="78"/>
      <c r="S66" s="41" t="str">
        <f t="shared" si="67"/>
        <v/>
      </c>
      <c r="T66" s="78"/>
      <c r="U66" s="78"/>
      <c r="V66" s="78"/>
      <c r="W66" s="42" t="str">
        <f t="shared" si="72"/>
        <v/>
      </c>
      <c r="X66" s="79" t="str">
        <f t="shared" si="68"/>
        <v/>
      </c>
      <c r="Y66" s="41" t="str">
        <f t="shared" si="69"/>
        <v/>
      </c>
      <c r="Z66" s="79" t="str">
        <f t="shared" si="70"/>
        <v/>
      </c>
      <c r="AA66" s="41" t="str">
        <f t="shared" si="73"/>
        <v/>
      </c>
      <c r="AB66" s="80" t="str">
        <f t="shared" si="74"/>
        <v/>
      </c>
      <c r="AC66" s="65"/>
      <c r="AD66" s="46"/>
      <c r="AE66" s="46"/>
      <c r="AF66" s="46"/>
      <c r="AG66" s="46"/>
      <c r="AH66" s="46"/>
      <c r="AI66" s="46"/>
      <c r="AJ66" s="46"/>
      <c r="AK66" s="46"/>
      <c r="AL66" s="46"/>
      <c r="AM66" s="46"/>
      <c r="AN66" s="46"/>
      <c r="AO66" s="46"/>
      <c r="AP66" s="46"/>
      <c r="AQ66" s="46"/>
      <c r="AR66" s="46"/>
      <c r="AS66" s="46"/>
      <c r="AT66" s="82"/>
      <c r="AU66" s="82"/>
      <c r="AV66" s="82"/>
      <c r="AW66" s="82"/>
      <c r="AX66" s="82"/>
      <c r="AY66" s="82"/>
      <c r="AZ66" s="82"/>
      <c r="BA66" s="82"/>
      <c r="BB66" s="82"/>
      <c r="BC66" s="82"/>
      <c r="BD66" s="82"/>
      <c r="BE66" s="82"/>
      <c r="BF66" s="82"/>
      <c r="BG66" s="82"/>
      <c r="BH66" s="82"/>
      <c r="BI66" s="82"/>
      <c r="BJ66" s="82"/>
      <c r="BK66" s="82"/>
      <c r="BL66" s="82"/>
      <c r="BM66" s="82"/>
    </row>
    <row r="67" spans="2:65" ht="55.5" customHeight="1" x14ac:dyDescent="0.25">
      <c r="B67" s="167"/>
      <c r="C67" s="168"/>
      <c r="D67" s="168"/>
      <c r="E67" s="169"/>
      <c r="F67" s="168"/>
      <c r="G67" s="164"/>
      <c r="H67" s="165" t="str">
        <f>IF(G67&lt;=0,"",IF(G67&lt;=2,"Muy Baja",IF(G67&lt;=24,"Baja",IF(G67&lt;=500,"Media",IF(G67&lt;=5000,"Alta","Muy Alta")))))</f>
        <v/>
      </c>
      <c r="I67" s="162" t="str">
        <f>IF(H67="","",IF(H67="Muy Baja",0.2,IF(H67="Baja",0.4,IF(H67="Media",0.6,IF(H67="Alta",0.8,IF(H67="Muy Alta",1,))))))</f>
        <v/>
      </c>
      <c r="J67" s="166"/>
      <c r="K67" s="165" t="str">
        <f>IF(OR(J67='4.Tabla de Impacto'!$C$17,J67='4.Tabla de Impacto'!$D$17),"Leve",IF(OR(J67='4.Tabla de Impacto'!$C$18,J67='4.Tabla de Impacto'!$D$18),"Menor",IF(OR(J67='4.Tabla de Impacto'!$C$19,J67='4.Tabla de Impacto'!$D$19),"Moderado",IF(OR(J67='4.Tabla de Impacto'!$C$20,J67='4.Tabla de Impacto'!$D$20),"Mayor",IF(OR(J67='4.Tabla de Impacto'!$C$21,J67='4.Tabla de Impacto'!$D$21),"Catastrófico","")))))</f>
        <v/>
      </c>
      <c r="L67" s="162" t="str">
        <f>IF(K67="","",IF(K67="Leve",0.2,IF(K67="Menor",0.4,IF(K67="Moderado",0.6,IF(K67="Mayor",0.8,IF(K67="Catastrófico",1,))))))</f>
        <v/>
      </c>
      <c r="M67" s="163" t="str">
        <f>IF(OR(AND(H67="Muy Baja",K67="Leve"),AND(H67="Muy Baja",K67="Menor"),AND(H67="Baja",K67="Leve")),"Bajo",IF(OR(AND(H67="Muy baja",K67="Moderado"),AND(H67="Baja",K67="Menor"),AND(H67="Baja",K67="Moderado"),AND(H67="Media",K67="Leve"),AND(H67="Media",K67="Menor"),AND(H67="Media",K67="Moderado"),AND(H67="Alta",K67="Leve"),AND(H67="Alta",K67="Menor")),"Moderado",IF(OR(AND(H67="Muy Baja",K67="Mayor"),AND(H67="Baja",K67="Mayor"),AND(H67="Media",K67="Mayor"),AND(H67="Alta",K67="Moderado"),AND(H67="Alta",K67="Mayor"),AND(H67="Muy Alta",K67="Leve"),AND(H67="Muy Alta",K67="Menor"),AND(H67="Muy Alta",K67="Moderado"),AND(H67="Muy Alta",K67="Mayor")),"Alto",IF(OR(AND(H67="Muy Baja",K67="Catastrófico"),AND(H67="Baja",K67="Catastrófico"),AND(H67="Media",K67="Catastrófico"),AND(H67="Alta",K67="Catastrófico"),AND(H67="Muy Alta",K67="Catastrófico")),"Extremo",""))))</f>
        <v/>
      </c>
      <c r="N67" s="39"/>
      <c r="O67" s="40"/>
      <c r="P67" s="39" t="str">
        <f t="shared" si="8"/>
        <v/>
      </c>
      <c r="Q67" s="39"/>
      <c r="R67" s="39"/>
      <c r="S67" s="41" t="str">
        <f>IF(AND(Q67="Preventivo",R67="Automático"),"50%",IF(AND(Q67="Preventivo",R67="Manual"),"40%",IF(AND(Q67="Detectivo",R67="Automático"),"40%",IF(AND(Q67="Detectivo",R67="Manual"),"30%",IF(AND(Q67="Correctivo",R67="Automático"),"35%",IF(AND(Q67="Correctivo",R67="Manual"),"25%",""))))))</f>
        <v/>
      </c>
      <c r="T67" s="39"/>
      <c r="U67" s="39"/>
      <c r="V67" s="39"/>
      <c r="W67" s="42" t="str">
        <f>IFERROR(IF(P67="Probabilidad",(I67-(+I67*S67)),IF(P67="Impacto",I67,"")),"")</f>
        <v/>
      </c>
      <c r="X67" s="62" t="str">
        <f>IFERROR(IF(W67="","",IF(W67&lt;=0.2,"Muy Baja",IF(W67&lt;=0.4,"Baja",IF(W67&lt;=0.6,"Media",IF(W67&lt;=0.8,"Alta","Muy Alta"))))),"")</f>
        <v/>
      </c>
      <c r="Y67" s="41" t="str">
        <f>+W67</f>
        <v/>
      </c>
      <c r="Z67" s="62" t="str">
        <f>IFERROR(IF(AA67="","",IF(AA67&lt;=0.2,"Leve",IF(AA67&lt;=0.4,"Menor",IF(AA67&lt;=0.6,"Moderado",IF(AA67&lt;=0.8,"Mayor","Catastrófico"))))),"")</f>
        <v/>
      </c>
      <c r="AA67" s="41" t="str">
        <f>IFERROR(IF(P67="Impacto",(L67-(+L67*S67)),IF(P67="Probabilidad",L67,"")),"")</f>
        <v/>
      </c>
      <c r="AB67" s="63" t="str">
        <f>IFERROR(IF(OR(AND(X67="Muy Baja",Z67="Leve"),AND(X67="Muy Baja",Z67="Menor"),AND(X67="Baja",Z67="Leve")),"Bajo",IF(OR(AND(X67="Muy baja",Z67="Moderado"),AND(X67="Baja",Z67="Menor"),AND(X67="Baja",Z67="Moderado"),AND(X67="Media",Z67="Leve"),AND(X67="Media",Z67="Menor"),AND(X67="Media",Z67="Moderado"),AND(X67="Alta",Z67="Leve"),AND(X67="Alta",Z67="Menor")),"Moderado",IF(OR(AND(X67="Muy Baja",Z67="Mayor"),AND(X67="Baja",Z67="Mayor"),AND(X67="Media",Z67="Mayor"),AND(X67="Alta",Z67="Moderado"),AND(X67="Alta",Z67="Mayor"),AND(X67="Muy Alta",Z67="Leve"),AND(X67="Muy Alta",Z67="Menor"),AND(X67="Muy Alta",Z67="Moderado"),AND(X67="Muy Alta",Z67="Mayor")),"Alto",IF(OR(AND(X67="Muy Baja",Z67="Catastrófico"),AND(X67="Baja",Z67="Catastrófico"),AND(X67="Media",Z67="Catastrófico"),AND(X67="Alta",Z67="Catastrófico"),AND(X67="Muy Alta",Z67="Catastrófico")),"Extremo","")))),"")</f>
        <v/>
      </c>
      <c r="AC67" s="64"/>
      <c r="AD67" s="46"/>
      <c r="AE67" s="46"/>
      <c r="AF67" s="46"/>
      <c r="AG67" s="46"/>
      <c r="AH67" s="46"/>
      <c r="AI67" s="46"/>
      <c r="AJ67" s="46"/>
      <c r="AK67" s="46"/>
      <c r="AL67" s="46"/>
      <c r="AM67" s="46"/>
      <c r="AN67" s="46"/>
      <c r="AO67" s="46"/>
      <c r="AP67" s="46"/>
      <c r="AQ67" s="46"/>
      <c r="AR67" s="46"/>
      <c r="AS67" s="46"/>
      <c r="AT67" s="34"/>
      <c r="AU67" s="34"/>
      <c r="AV67" s="34"/>
      <c r="AW67" s="34"/>
      <c r="AX67" s="34"/>
      <c r="AY67" s="34"/>
      <c r="AZ67" s="34"/>
      <c r="BA67" s="34"/>
      <c r="BB67" s="34"/>
      <c r="BC67" s="34"/>
      <c r="BD67" s="34"/>
      <c r="BE67" s="34"/>
      <c r="BF67" s="34"/>
      <c r="BG67" s="34"/>
      <c r="BH67" s="34"/>
      <c r="BI67" s="34"/>
      <c r="BJ67" s="34"/>
      <c r="BK67" s="34"/>
      <c r="BL67" s="34"/>
      <c r="BM67" s="34"/>
    </row>
    <row r="68" spans="2:65" ht="55.5" customHeight="1" x14ac:dyDescent="0.25">
      <c r="B68" s="167"/>
      <c r="C68" s="168"/>
      <c r="D68" s="168"/>
      <c r="E68" s="169"/>
      <c r="F68" s="168"/>
      <c r="G68" s="164"/>
      <c r="H68" s="165"/>
      <c r="I68" s="162"/>
      <c r="J68" s="166"/>
      <c r="K68" s="165"/>
      <c r="L68" s="162"/>
      <c r="M68" s="163"/>
      <c r="N68" s="39"/>
      <c r="O68" s="40"/>
      <c r="P68" s="39" t="str">
        <f t="shared" si="8"/>
        <v/>
      </c>
      <c r="Q68" s="39"/>
      <c r="R68" s="39"/>
      <c r="S68" s="41" t="str">
        <f t="shared" ref="S68:S72" si="75">IF(AND(Q68="Preventivo",R68="Automático"),"50%",IF(AND(Q68="Preventivo",R68="Manual"),"40%",IF(AND(Q68="Detectivo",R68="Automático"),"40%",IF(AND(Q68="Detectivo",R68="Manual"),"30%",IF(AND(Q68="Correctivo",R68="Automático"),"35%",IF(AND(Q68="Correctivo",R68="Manual"),"25%",""))))))</f>
        <v/>
      </c>
      <c r="T68" s="39"/>
      <c r="U68" s="39"/>
      <c r="V68" s="39"/>
      <c r="W68" s="42" t="str">
        <f>IFERROR(IF(AND(P67="Probabilidad",P68="Probabilidad"),(Y67-(+Y67*S68)),IF(P68="Probabilidad",(I67-(+I67*S68)),IF(P68="Impacto",Y67,""))),"")</f>
        <v/>
      </c>
      <c r="X68" s="62" t="str">
        <f t="shared" ref="X68:X72" si="76">IFERROR(IF(W68="","",IF(W68&lt;=0.2,"Muy Baja",IF(W68&lt;=0.4,"Baja",IF(W68&lt;=0.6,"Media",IF(W68&lt;=0.8,"Alta","Muy Alta"))))),"")</f>
        <v/>
      </c>
      <c r="Y68" s="41" t="str">
        <f t="shared" ref="Y68:Y72" si="77">+W68</f>
        <v/>
      </c>
      <c r="Z68" s="62" t="str">
        <f t="shared" ref="Z68:Z72" si="78">IFERROR(IF(AA68="","",IF(AA68&lt;=0.2,"Leve",IF(AA68&lt;=0.4,"Menor",IF(AA68&lt;=0.6,"Moderado",IF(AA68&lt;=0.8,"Mayor","Catastrófico"))))),"")</f>
        <v/>
      </c>
      <c r="AA68" s="41" t="str">
        <f>IFERROR(IF(AND(P67="Impacto",P68="Impacto"),(AA67-(+AA67*S68)),IF(P68="Impacto",(L67-(+L67*S68)),IF(P68="Probabilidad",AA67,""))),"")</f>
        <v/>
      </c>
      <c r="AB68" s="63" t="str">
        <f t="shared" ref="AB68:AB69" si="79">IFERROR(IF(OR(AND(X68="Muy Baja",Z68="Leve"),AND(X68="Muy Baja",Z68="Menor"),AND(X68="Baja",Z68="Leve")),"Bajo",IF(OR(AND(X68="Muy baja",Z68="Moderado"),AND(X68="Baja",Z68="Menor"),AND(X68="Baja",Z68="Moderado"),AND(X68="Media",Z68="Leve"),AND(X68="Media",Z68="Menor"),AND(X68="Media",Z68="Moderado"),AND(X68="Alta",Z68="Leve"),AND(X68="Alta",Z68="Menor")),"Moderado",IF(OR(AND(X68="Muy Baja",Z68="Mayor"),AND(X68="Baja",Z68="Mayor"),AND(X68="Media",Z68="Mayor"),AND(X68="Alta",Z68="Moderado"),AND(X68="Alta",Z68="Mayor"),AND(X68="Muy Alta",Z68="Leve"),AND(X68="Muy Alta",Z68="Menor"),AND(X68="Muy Alta",Z68="Moderado"),AND(X68="Muy Alta",Z68="Mayor")),"Alto",IF(OR(AND(X68="Muy Baja",Z68="Catastrófico"),AND(X68="Baja",Z68="Catastrófico"),AND(X68="Media",Z68="Catastrófico"),AND(X68="Alta",Z68="Catastrófico"),AND(X68="Muy Alta",Z68="Catastrófico")),"Extremo","")))),"")</f>
        <v/>
      </c>
      <c r="AC68" s="64"/>
      <c r="AD68" s="46"/>
      <c r="AE68" s="46"/>
      <c r="AF68" s="46"/>
      <c r="AG68" s="46"/>
      <c r="AH68" s="46"/>
      <c r="AI68" s="46"/>
      <c r="AJ68" s="46"/>
      <c r="AK68" s="46"/>
      <c r="AL68" s="46"/>
      <c r="AM68" s="46"/>
      <c r="AN68" s="46"/>
      <c r="AO68" s="46"/>
      <c r="AP68" s="46"/>
      <c r="AQ68" s="46"/>
      <c r="AR68" s="46"/>
      <c r="AS68" s="46"/>
      <c r="AT68" s="34"/>
      <c r="AU68" s="34"/>
      <c r="AV68" s="34"/>
      <c r="AW68" s="34"/>
      <c r="AX68" s="34"/>
      <c r="AY68" s="34"/>
      <c r="AZ68" s="34"/>
      <c r="BA68" s="34"/>
      <c r="BB68" s="34"/>
      <c r="BC68" s="34"/>
      <c r="BD68" s="34"/>
      <c r="BE68" s="34"/>
      <c r="BF68" s="34"/>
      <c r="BG68" s="34"/>
      <c r="BH68" s="34"/>
      <c r="BI68" s="34"/>
      <c r="BJ68" s="34"/>
      <c r="BK68" s="34"/>
      <c r="BL68" s="34"/>
      <c r="BM68" s="34"/>
    </row>
    <row r="69" spans="2:65" ht="55.5" customHeight="1" x14ac:dyDescent="0.25">
      <c r="B69" s="167"/>
      <c r="C69" s="168"/>
      <c r="D69" s="168"/>
      <c r="E69" s="169"/>
      <c r="F69" s="168"/>
      <c r="G69" s="164"/>
      <c r="H69" s="165"/>
      <c r="I69" s="162"/>
      <c r="J69" s="166"/>
      <c r="K69" s="165"/>
      <c r="L69" s="162"/>
      <c r="M69" s="163"/>
      <c r="N69" s="39"/>
      <c r="O69" s="40"/>
      <c r="P69" s="39" t="str">
        <f t="shared" si="8"/>
        <v/>
      </c>
      <c r="Q69" s="39"/>
      <c r="R69" s="39"/>
      <c r="S69" s="41" t="str">
        <f t="shared" si="75"/>
        <v/>
      </c>
      <c r="T69" s="39"/>
      <c r="U69" s="39"/>
      <c r="V69" s="39"/>
      <c r="W69" s="42" t="str">
        <f>IFERROR(IF(AND(P68="Probabilidad",P69="Probabilidad"),(Y68-(+Y68*S69)),IF(AND(P68="Impacto",P69="Probabilidad"),(Y67-(+Y67*S69)),IF(P69="Impacto",Y68,""))),"")</f>
        <v/>
      </c>
      <c r="X69" s="62" t="str">
        <f t="shared" si="76"/>
        <v/>
      </c>
      <c r="Y69" s="41" t="str">
        <f t="shared" si="77"/>
        <v/>
      </c>
      <c r="Z69" s="62" t="str">
        <f t="shared" si="78"/>
        <v/>
      </c>
      <c r="AA69" s="41" t="str">
        <f>IFERROR(IF(AND(P68="Impacto",P69="Impacto"),(AA68-(+AA68*S69)),IF(AND(P68="Probabilidad",P69="Impacto"),(AA67-(+AA67*S69)),IF(P69="Probabilidad",AA68,""))),"")</f>
        <v/>
      </c>
      <c r="AB69" s="63" t="str">
        <f t="shared" si="79"/>
        <v/>
      </c>
      <c r="AC69" s="64"/>
      <c r="AD69" s="46"/>
      <c r="AE69" s="46"/>
      <c r="AF69" s="46"/>
      <c r="AG69" s="46"/>
      <c r="AH69" s="46"/>
      <c r="AI69" s="46"/>
      <c r="AJ69" s="46"/>
      <c r="AK69" s="46"/>
      <c r="AL69" s="46"/>
      <c r="AM69" s="46"/>
      <c r="AN69" s="46"/>
      <c r="AO69" s="46"/>
      <c r="AP69" s="46"/>
      <c r="AQ69" s="46"/>
      <c r="AR69" s="46"/>
      <c r="AS69" s="46"/>
      <c r="AT69" s="34"/>
      <c r="AU69" s="34"/>
      <c r="AV69" s="34"/>
      <c r="AW69" s="34"/>
      <c r="AX69" s="34"/>
      <c r="AY69" s="34"/>
      <c r="AZ69" s="34"/>
      <c r="BA69" s="34"/>
      <c r="BB69" s="34"/>
      <c r="BC69" s="34"/>
      <c r="BD69" s="34"/>
      <c r="BE69" s="34"/>
      <c r="BF69" s="34"/>
      <c r="BG69" s="34"/>
      <c r="BH69" s="34"/>
      <c r="BI69" s="34"/>
      <c r="BJ69" s="34"/>
      <c r="BK69" s="34"/>
      <c r="BL69" s="34"/>
      <c r="BM69" s="34"/>
    </row>
    <row r="70" spans="2:65" ht="55.5" customHeight="1" x14ac:dyDescent="0.25">
      <c r="B70" s="167"/>
      <c r="C70" s="168"/>
      <c r="D70" s="168"/>
      <c r="E70" s="169"/>
      <c r="F70" s="168"/>
      <c r="G70" s="164"/>
      <c r="H70" s="165"/>
      <c r="I70" s="162"/>
      <c r="J70" s="166"/>
      <c r="K70" s="165"/>
      <c r="L70" s="162"/>
      <c r="M70" s="163"/>
      <c r="N70" s="39"/>
      <c r="O70" s="40"/>
      <c r="P70" s="39" t="str">
        <f t="shared" si="8"/>
        <v/>
      </c>
      <c r="Q70" s="39"/>
      <c r="R70" s="39"/>
      <c r="S70" s="41" t="str">
        <f t="shared" si="75"/>
        <v/>
      </c>
      <c r="T70" s="39"/>
      <c r="U70" s="39"/>
      <c r="V70" s="39"/>
      <c r="W70" s="42" t="str">
        <f t="shared" ref="W70:W72" si="80">IFERROR(IF(AND(P69="Probabilidad",P70="Probabilidad"),(Y69-(+Y69*S70)),IF(AND(P69="Impacto",P70="Probabilidad"),(Y68-(+Y68*S70)),IF(P70="Impacto",Y69,""))),"")</f>
        <v/>
      </c>
      <c r="X70" s="62" t="str">
        <f t="shared" si="76"/>
        <v/>
      </c>
      <c r="Y70" s="41" t="str">
        <f t="shared" si="77"/>
        <v/>
      </c>
      <c r="Z70" s="62" t="str">
        <f t="shared" si="78"/>
        <v/>
      </c>
      <c r="AA70" s="41" t="str">
        <f t="shared" ref="AA70:AA72" si="81">IFERROR(IF(AND(P69="Impacto",P70="Impacto"),(AA69-(+AA69*S70)),IF(AND(P69="Probabilidad",P70="Impacto"),(AA68-(+AA68*S70)),IF(P70="Probabilidad",AA69,""))),"")</f>
        <v/>
      </c>
      <c r="AB70" s="63" t="str">
        <f>IFERROR(IF(OR(AND(X70="Muy Baja",Z70="Leve"),AND(X70="Muy Baja",Z70="Menor"),AND(X70="Baja",Z70="Leve")),"Bajo",IF(OR(AND(X70="Muy baja",Z70="Moderado"),AND(X70="Baja",Z70="Menor"),AND(X70="Baja",Z70="Moderado"),AND(X70="Media",Z70="Leve"),AND(X70="Media",Z70="Menor"),AND(X70="Media",Z70="Moderado"),AND(X70="Alta",Z70="Leve"),AND(X70="Alta",Z70="Menor")),"Moderado",IF(OR(AND(X70="Muy Baja",Z70="Mayor"),AND(X70="Baja",Z70="Mayor"),AND(X70="Media",Z70="Mayor"),AND(X70="Alta",Z70="Moderado"),AND(X70="Alta",Z70="Mayor"),AND(X70="Muy Alta",Z70="Leve"),AND(X70="Muy Alta",Z70="Menor"),AND(X70="Muy Alta",Z70="Moderado"),AND(X70="Muy Alta",Z70="Mayor")),"Alto",IF(OR(AND(X70="Muy Baja",Z70="Catastrófico"),AND(X70="Baja",Z70="Catastrófico"),AND(X70="Media",Z70="Catastrófico"),AND(X70="Alta",Z70="Catastrófico"),AND(X70="Muy Alta",Z70="Catastrófico")),"Extremo","")))),"")</f>
        <v/>
      </c>
      <c r="AC70" s="64"/>
      <c r="AD70" s="46"/>
      <c r="AE70" s="46"/>
      <c r="AF70" s="46"/>
      <c r="AG70" s="46"/>
      <c r="AH70" s="46"/>
      <c r="AI70" s="46"/>
      <c r="AJ70" s="46"/>
      <c r="AK70" s="46"/>
      <c r="AL70" s="46"/>
      <c r="AM70" s="46"/>
      <c r="AN70" s="46"/>
      <c r="AO70" s="46"/>
      <c r="AP70" s="46"/>
      <c r="AQ70" s="46"/>
      <c r="AR70" s="46"/>
      <c r="AS70" s="46"/>
      <c r="AT70" s="34"/>
      <c r="AU70" s="34"/>
      <c r="AV70" s="34"/>
      <c r="AW70" s="34"/>
      <c r="AX70" s="34"/>
      <c r="AY70" s="34"/>
      <c r="AZ70" s="34"/>
      <c r="BA70" s="34"/>
      <c r="BB70" s="34"/>
      <c r="BC70" s="34"/>
      <c r="BD70" s="34"/>
      <c r="BE70" s="34"/>
      <c r="BF70" s="34"/>
      <c r="BG70" s="34"/>
      <c r="BH70" s="34"/>
      <c r="BI70" s="34"/>
      <c r="BJ70" s="34"/>
      <c r="BK70" s="34"/>
      <c r="BL70" s="34"/>
      <c r="BM70" s="34"/>
    </row>
    <row r="71" spans="2:65" ht="55.5" customHeight="1" x14ac:dyDescent="0.25">
      <c r="B71" s="167"/>
      <c r="C71" s="168"/>
      <c r="D71" s="168"/>
      <c r="E71" s="169"/>
      <c r="F71" s="168"/>
      <c r="G71" s="164"/>
      <c r="H71" s="165"/>
      <c r="I71" s="162"/>
      <c r="J71" s="166"/>
      <c r="K71" s="165"/>
      <c r="L71" s="162"/>
      <c r="M71" s="163"/>
      <c r="N71" s="39"/>
      <c r="O71" s="43"/>
      <c r="P71" s="44" t="str">
        <f t="shared" si="8"/>
        <v/>
      </c>
      <c r="Q71" s="45"/>
      <c r="R71" s="45"/>
      <c r="S71" s="41" t="str">
        <f t="shared" si="75"/>
        <v/>
      </c>
      <c r="T71" s="45"/>
      <c r="U71" s="45"/>
      <c r="V71" s="45"/>
      <c r="W71" s="42" t="str">
        <f t="shared" si="80"/>
        <v/>
      </c>
      <c r="X71" s="62" t="str">
        <f t="shared" si="76"/>
        <v/>
      </c>
      <c r="Y71" s="41" t="str">
        <f t="shared" si="77"/>
        <v/>
      </c>
      <c r="Z71" s="62" t="str">
        <f t="shared" si="78"/>
        <v/>
      </c>
      <c r="AA71" s="41" t="str">
        <f t="shared" si="81"/>
        <v/>
      </c>
      <c r="AB71" s="63" t="str">
        <f t="shared" ref="AB71:AB72" si="82">IFERROR(IF(OR(AND(X71="Muy Baja",Z71="Leve"),AND(X71="Muy Baja",Z71="Menor"),AND(X71="Baja",Z71="Leve")),"Bajo",IF(OR(AND(X71="Muy baja",Z71="Moderado"),AND(X71="Baja",Z71="Menor"),AND(X71="Baja",Z71="Moderado"),AND(X71="Media",Z71="Leve"),AND(X71="Media",Z71="Menor"),AND(X71="Media",Z71="Moderado"),AND(X71="Alta",Z71="Leve"),AND(X71="Alta",Z71="Menor")),"Moderado",IF(OR(AND(X71="Muy Baja",Z71="Mayor"),AND(X71="Baja",Z71="Mayor"),AND(X71="Media",Z71="Mayor"),AND(X71="Alta",Z71="Moderado"),AND(X71="Alta",Z71="Mayor"),AND(X71="Muy Alta",Z71="Leve"),AND(X71="Muy Alta",Z71="Menor"),AND(X71="Muy Alta",Z71="Moderado"),AND(X71="Muy Alta",Z71="Mayor")),"Alto",IF(OR(AND(X71="Muy Baja",Z71="Catastrófico"),AND(X71="Baja",Z71="Catastrófico"),AND(X71="Media",Z71="Catastrófico"),AND(X71="Alta",Z71="Catastrófico"),AND(X71="Muy Alta",Z71="Catastrófico")),"Extremo","")))),"")</f>
        <v/>
      </c>
      <c r="AC71" s="65"/>
      <c r="AD71" s="46"/>
      <c r="AE71" s="46"/>
      <c r="AF71" s="46"/>
      <c r="AG71" s="46"/>
      <c r="AH71" s="46"/>
      <c r="AI71" s="46"/>
      <c r="AJ71" s="46"/>
      <c r="AK71" s="46"/>
      <c r="AL71" s="46"/>
      <c r="AM71" s="46"/>
      <c r="AN71" s="46"/>
      <c r="AO71" s="46"/>
      <c r="AP71" s="46"/>
      <c r="AQ71" s="46"/>
      <c r="AR71" s="46"/>
      <c r="AS71" s="46"/>
      <c r="AT71" s="34"/>
      <c r="AU71" s="34"/>
      <c r="AV71" s="34"/>
      <c r="AW71" s="34"/>
      <c r="AX71" s="34"/>
      <c r="AY71" s="34"/>
      <c r="AZ71" s="34"/>
      <c r="BA71" s="34"/>
      <c r="BB71" s="34"/>
      <c r="BC71" s="34"/>
      <c r="BD71" s="34"/>
      <c r="BE71" s="34"/>
      <c r="BF71" s="34"/>
      <c r="BG71" s="34"/>
      <c r="BH71" s="34"/>
      <c r="BI71" s="34"/>
      <c r="BJ71" s="34"/>
      <c r="BK71" s="34"/>
      <c r="BL71" s="34"/>
      <c r="BM71" s="34"/>
    </row>
    <row r="72" spans="2:65" ht="55.5" customHeight="1" x14ac:dyDescent="0.25">
      <c r="B72" s="167"/>
      <c r="C72" s="168"/>
      <c r="D72" s="168"/>
      <c r="E72" s="169"/>
      <c r="F72" s="168"/>
      <c r="G72" s="164"/>
      <c r="H72" s="165"/>
      <c r="I72" s="162"/>
      <c r="J72" s="166"/>
      <c r="K72" s="165"/>
      <c r="L72" s="162"/>
      <c r="M72" s="163"/>
      <c r="N72" s="39"/>
      <c r="O72" s="43"/>
      <c r="P72" s="44" t="str">
        <f t="shared" si="8"/>
        <v/>
      </c>
      <c r="Q72" s="45"/>
      <c r="R72" s="45"/>
      <c r="S72" s="41" t="str">
        <f t="shared" si="75"/>
        <v/>
      </c>
      <c r="T72" s="45"/>
      <c r="U72" s="45"/>
      <c r="V72" s="45"/>
      <c r="W72" s="42" t="str">
        <f t="shared" si="80"/>
        <v/>
      </c>
      <c r="X72" s="62" t="str">
        <f t="shared" si="76"/>
        <v/>
      </c>
      <c r="Y72" s="41" t="str">
        <f t="shared" si="77"/>
        <v/>
      </c>
      <c r="Z72" s="62" t="str">
        <f t="shared" si="78"/>
        <v/>
      </c>
      <c r="AA72" s="41" t="str">
        <f t="shared" si="81"/>
        <v/>
      </c>
      <c r="AB72" s="63" t="str">
        <f t="shared" si="82"/>
        <v/>
      </c>
      <c r="AC72" s="65"/>
      <c r="AD72" s="46"/>
      <c r="AE72" s="46"/>
      <c r="AF72" s="46"/>
      <c r="AG72" s="46"/>
      <c r="AH72" s="46"/>
      <c r="AI72" s="46"/>
      <c r="AJ72" s="46"/>
      <c r="AK72" s="46"/>
      <c r="AL72" s="46"/>
      <c r="AM72" s="46"/>
      <c r="AN72" s="46"/>
      <c r="AO72" s="46"/>
      <c r="AP72" s="46"/>
      <c r="AQ72" s="46"/>
      <c r="AR72" s="46"/>
      <c r="AS72" s="46"/>
      <c r="AT72" s="34"/>
      <c r="AU72" s="34"/>
      <c r="AV72" s="34"/>
      <c r="AW72" s="34"/>
      <c r="AX72" s="34"/>
      <c r="AY72" s="34"/>
      <c r="AZ72" s="34"/>
      <c r="BA72" s="34"/>
      <c r="BB72" s="34"/>
      <c r="BC72" s="34"/>
      <c r="BD72" s="34"/>
      <c r="BE72" s="34"/>
      <c r="BF72" s="34"/>
      <c r="BG72" s="34"/>
      <c r="BH72" s="34"/>
      <c r="BI72" s="34"/>
      <c r="BJ72" s="34"/>
      <c r="BK72" s="34"/>
      <c r="BL72" s="34"/>
      <c r="BM72" s="34"/>
    </row>
    <row r="73" spans="2:65" ht="50.1" customHeight="1" x14ac:dyDescent="0.25">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s="34"/>
      <c r="AU73" s="34"/>
      <c r="AV73" s="34"/>
      <c r="AW73" s="34"/>
      <c r="AX73" s="34"/>
      <c r="AY73" s="34"/>
      <c r="AZ73" s="34"/>
      <c r="BA73" s="34"/>
      <c r="BB73" s="34"/>
      <c r="BC73" s="34"/>
      <c r="BD73" s="34"/>
      <c r="BE73" s="34"/>
      <c r="BF73" s="34"/>
      <c r="BG73" s="34"/>
      <c r="BH73" s="34"/>
      <c r="BI73" s="34"/>
      <c r="BJ73" s="34"/>
      <c r="BK73" s="34"/>
      <c r="BL73" s="34"/>
      <c r="BM73" s="34"/>
    </row>
    <row r="74" spans="2:65" ht="50.1" customHeight="1" x14ac:dyDescent="0.25">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s="34"/>
      <c r="AU74" s="34"/>
      <c r="AV74" s="34"/>
      <c r="AW74" s="34"/>
      <c r="AX74" s="34"/>
      <c r="AY74" s="34"/>
      <c r="AZ74" s="34"/>
      <c r="BA74" s="34"/>
      <c r="BB74" s="34"/>
      <c r="BC74" s="34"/>
      <c r="BD74" s="34"/>
      <c r="BE74" s="34"/>
      <c r="BF74" s="34"/>
      <c r="BG74" s="34"/>
      <c r="BH74" s="34"/>
      <c r="BI74" s="34"/>
      <c r="BJ74" s="34"/>
      <c r="BK74" s="34"/>
      <c r="BL74" s="34"/>
      <c r="BM74" s="34"/>
    </row>
    <row r="75" spans="2:65" ht="50.1" customHeight="1" x14ac:dyDescent="0.2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s="34"/>
      <c r="AU75" s="34"/>
      <c r="AV75" s="34"/>
      <c r="AW75" s="34"/>
      <c r="AX75" s="34"/>
      <c r="AY75" s="34"/>
      <c r="AZ75" s="34"/>
      <c r="BA75" s="34"/>
      <c r="BB75" s="34"/>
      <c r="BC75" s="34"/>
      <c r="BD75" s="34"/>
      <c r="BE75" s="34"/>
      <c r="BF75" s="34"/>
      <c r="BG75" s="34"/>
      <c r="BH75" s="34"/>
      <c r="BI75" s="34"/>
      <c r="BJ75" s="34"/>
      <c r="BK75" s="34"/>
      <c r="BL75" s="34"/>
      <c r="BM75" s="34"/>
    </row>
    <row r="76" spans="2:65" ht="50.1" customHeight="1" x14ac:dyDescent="0.25">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s="34"/>
      <c r="AU76" s="34"/>
      <c r="AV76" s="34"/>
      <c r="AW76" s="34"/>
      <c r="AX76" s="34"/>
      <c r="AY76" s="34"/>
      <c r="AZ76" s="34"/>
      <c r="BA76" s="34"/>
      <c r="BB76" s="34"/>
      <c r="BC76" s="34"/>
      <c r="BD76" s="34"/>
      <c r="BE76" s="34"/>
      <c r="BF76" s="34"/>
      <c r="BG76" s="34"/>
      <c r="BH76" s="34"/>
      <c r="BI76" s="34"/>
      <c r="BJ76" s="34"/>
      <c r="BK76" s="34"/>
      <c r="BL76" s="34"/>
      <c r="BM76" s="34"/>
    </row>
    <row r="77" spans="2:65" ht="50.1" customHeight="1" x14ac:dyDescent="0.25">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s="34"/>
      <c r="AU77" s="34"/>
      <c r="AV77" s="34"/>
      <c r="AW77" s="34"/>
      <c r="AX77" s="34"/>
      <c r="AY77" s="34"/>
      <c r="AZ77" s="34"/>
      <c r="BA77" s="34"/>
      <c r="BB77" s="34"/>
      <c r="BC77" s="34"/>
      <c r="BD77" s="34"/>
      <c r="BE77" s="34"/>
      <c r="BF77" s="34"/>
      <c r="BG77" s="34"/>
      <c r="BH77" s="34"/>
      <c r="BI77" s="34"/>
      <c r="BJ77" s="34"/>
      <c r="BK77" s="34"/>
      <c r="BL77" s="34"/>
      <c r="BM77" s="34"/>
    </row>
    <row r="78" spans="2:65" ht="50.1" customHeight="1" x14ac:dyDescent="0.2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s="34"/>
      <c r="AU78" s="34"/>
      <c r="AV78" s="34"/>
      <c r="AW78" s="34"/>
      <c r="AX78" s="34"/>
      <c r="AY78" s="34"/>
      <c r="AZ78" s="34"/>
      <c r="BA78" s="34"/>
      <c r="BB78" s="34"/>
      <c r="BC78" s="34"/>
      <c r="BD78" s="34"/>
      <c r="BE78" s="34"/>
      <c r="BF78" s="34"/>
      <c r="BG78" s="34"/>
      <c r="BH78" s="34"/>
      <c r="BI78" s="34"/>
      <c r="BJ78" s="34"/>
      <c r="BK78" s="34"/>
      <c r="BL78" s="34"/>
      <c r="BM78" s="34"/>
    </row>
    <row r="79" spans="2:65" ht="50.1" customHeight="1" x14ac:dyDescent="0.25">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s="34"/>
      <c r="AU79" s="34"/>
      <c r="AV79" s="34"/>
      <c r="AW79" s="34"/>
      <c r="AX79" s="34"/>
      <c r="AY79" s="34"/>
      <c r="AZ79" s="34"/>
      <c r="BA79" s="34"/>
      <c r="BB79" s="34"/>
      <c r="BC79" s="34"/>
      <c r="BD79" s="34"/>
      <c r="BE79" s="34"/>
      <c r="BF79" s="34"/>
      <c r="BG79" s="34"/>
      <c r="BH79" s="34"/>
      <c r="BI79" s="34"/>
      <c r="BJ79" s="34"/>
      <c r="BK79" s="34"/>
      <c r="BL79" s="34"/>
      <c r="BM79" s="34"/>
    </row>
    <row r="80" spans="2:65" ht="50.1" customHeight="1" x14ac:dyDescent="0.25">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s="34"/>
      <c r="AU80" s="34"/>
      <c r="AV80" s="34"/>
      <c r="AW80" s="34"/>
      <c r="AX80" s="34"/>
      <c r="AY80" s="34"/>
      <c r="AZ80" s="34"/>
      <c r="BA80" s="34"/>
      <c r="BB80" s="34"/>
      <c r="BC80" s="34"/>
      <c r="BD80" s="34"/>
      <c r="BE80" s="34"/>
      <c r="BF80" s="34"/>
      <c r="BG80" s="34"/>
      <c r="BH80" s="34"/>
      <c r="BI80" s="34"/>
      <c r="BJ80" s="34"/>
      <c r="BK80" s="34"/>
      <c r="BL80" s="34"/>
      <c r="BM80" s="34"/>
    </row>
    <row r="81" spans="2:65" ht="50.1" customHeight="1" x14ac:dyDescent="0.25">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s="34"/>
      <c r="AU81" s="34"/>
      <c r="AV81" s="34"/>
      <c r="AW81" s="34"/>
      <c r="AX81" s="34"/>
      <c r="AY81" s="34"/>
      <c r="AZ81" s="34"/>
      <c r="BA81" s="34"/>
      <c r="BB81" s="34"/>
      <c r="BC81" s="34"/>
      <c r="BD81" s="34"/>
      <c r="BE81" s="34"/>
      <c r="BF81" s="34"/>
      <c r="BG81" s="34"/>
      <c r="BH81" s="34"/>
      <c r="BI81" s="34"/>
      <c r="BJ81" s="34"/>
      <c r="BK81" s="34"/>
      <c r="BL81" s="34"/>
      <c r="BM81" s="34"/>
    </row>
    <row r="82" spans="2:65" ht="50.1" customHeight="1" x14ac:dyDescent="0.25">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s="34"/>
      <c r="AU82" s="34"/>
      <c r="AV82" s="34"/>
      <c r="AW82" s="34"/>
      <c r="AX82" s="34"/>
      <c r="AY82" s="34"/>
      <c r="AZ82" s="34"/>
      <c r="BA82" s="34"/>
      <c r="BB82" s="34"/>
      <c r="BC82" s="34"/>
      <c r="BD82" s="34"/>
      <c r="BE82" s="34"/>
      <c r="BF82" s="34"/>
      <c r="BG82" s="34"/>
      <c r="BH82" s="34"/>
      <c r="BI82" s="34"/>
      <c r="BJ82" s="34"/>
      <c r="BK82" s="34"/>
      <c r="BL82" s="34"/>
      <c r="BM82" s="34"/>
    </row>
    <row r="83" spans="2:65" ht="50.1" customHeight="1" x14ac:dyDescent="0.25">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s="34"/>
      <c r="AU83" s="34"/>
      <c r="AV83" s="34"/>
      <c r="AW83" s="34"/>
      <c r="AX83" s="34"/>
      <c r="AY83" s="34"/>
      <c r="AZ83" s="34"/>
      <c r="BA83" s="34"/>
      <c r="BB83" s="34"/>
      <c r="BC83" s="34"/>
      <c r="BD83" s="34"/>
      <c r="BE83" s="34"/>
      <c r="BF83" s="34"/>
      <c r="BG83" s="34"/>
      <c r="BH83" s="34"/>
      <c r="BI83" s="34"/>
      <c r="BJ83" s="34"/>
      <c r="BK83" s="34"/>
      <c r="BL83" s="34"/>
      <c r="BM83" s="34"/>
    </row>
    <row r="84" spans="2:65" ht="50.1" customHeight="1" x14ac:dyDescent="0.25">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s="34"/>
      <c r="AU84" s="34"/>
      <c r="AV84" s="34"/>
      <c r="AW84" s="34"/>
      <c r="AX84" s="34"/>
      <c r="AY84" s="34"/>
      <c r="AZ84" s="34"/>
      <c r="BA84" s="34"/>
      <c r="BB84" s="34"/>
      <c r="BC84" s="34"/>
      <c r="BD84" s="34"/>
      <c r="BE84" s="34"/>
      <c r="BF84" s="34"/>
      <c r="BG84" s="34"/>
      <c r="BH84" s="34"/>
      <c r="BI84" s="34"/>
      <c r="BJ84" s="34"/>
      <c r="BK84" s="34"/>
      <c r="BL84" s="34"/>
      <c r="BM84" s="34"/>
    </row>
    <row r="85" spans="2:65" ht="50.1" customHeight="1" x14ac:dyDescent="0.2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s="34"/>
      <c r="AU85" s="34"/>
      <c r="AV85" s="34"/>
      <c r="AW85" s="34"/>
      <c r="AX85" s="34"/>
      <c r="AY85" s="34"/>
      <c r="AZ85" s="34"/>
      <c r="BA85" s="34"/>
      <c r="BB85" s="34"/>
      <c r="BC85" s="34"/>
      <c r="BD85" s="34"/>
      <c r="BE85" s="34"/>
      <c r="BF85" s="34"/>
      <c r="BG85" s="34"/>
      <c r="BH85" s="34"/>
      <c r="BI85" s="34"/>
      <c r="BJ85" s="34"/>
      <c r="BK85" s="34"/>
      <c r="BL85" s="34"/>
      <c r="BM85" s="34"/>
    </row>
    <row r="86" spans="2:65" ht="50.1" customHeight="1" x14ac:dyDescent="0.25">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s="34"/>
      <c r="AU86" s="34"/>
      <c r="AV86" s="34"/>
      <c r="AW86" s="34"/>
      <c r="AX86" s="34"/>
      <c r="AY86" s="34"/>
      <c r="AZ86" s="34"/>
      <c r="BA86" s="34"/>
      <c r="BB86" s="34"/>
      <c r="BC86" s="34"/>
      <c r="BD86" s="34"/>
      <c r="BE86" s="34"/>
      <c r="BF86" s="34"/>
      <c r="BG86" s="34"/>
      <c r="BH86" s="34"/>
      <c r="BI86" s="34"/>
      <c r="BJ86" s="34"/>
      <c r="BK86" s="34"/>
      <c r="BL86" s="34"/>
      <c r="BM86" s="34"/>
    </row>
    <row r="87" spans="2:65" ht="50.1" customHeight="1" x14ac:dyDescent="0.25">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s="34"/>
      <c r="AU87" s="34"/>
      <c r="AV87" s="34"/>
      <c r="AW87" s="34"/>
      <c r="AX87" s="34"/>
      <c r="AY87" s="34"/>
      <c r="AZ87" s="34"/>
      <c r="BA87" s="34"/>
      <c r="BB87" s="34"/>
      <c r="BC87" s="34"/>
      <c r="BD87" s="34"/>
      <c r="BE87" s="34"/>
      <c r="BF87" s="34"/>
      <c r="BG87" s="34"/>
      <c r="BH87" s="34"/>
      <c r="BI87" s="34"/>
      <c r="BJ87" s="34"/>
      <c r="BK87" s="34"/>
      <c r="BL87" s="34"/>
      <c r="BM87" s="34"/>
    </row>
    <row r="88" spans="2:65" ht="50.1" customHeight="1" x14ac:dyDescent="0.25">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s="34"/>
      <c r="AU88" s="34"/>
      <c r="AV88" s="34"/>
      <c r="AW88" s="34"/>
      <c r="AX88" s="34"/>
      <c r="AY88" s="34"/>
      <c r="AZ88" s="34"/>
      <c r="BA88" s="34"/>
      <c r="BB88" s="34"/>
      <c r="BC88" s="34"/>
      <c r="BD88" s="34"/>
      <c r="BE88" s="34"/>
      <c r="BF88" s="34"/>
      <c r="BG88" s="34"/>
      <c r="BH88" s="34"/>
      <c r="BI88" s="34"/>
      <c r="BJ88" s="34"/>
      <c r="BK88" s="34"/>
      <c r="BL88" s="34"/>
      <c r="BM88" s="34"/>
    </row>
    <row r="89" spans="2:65" ht="50.1" customHeight="1" x14ac:dyDescent="0.25">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s="34"/>
      <c r="AU89" s="34"/>
      <c r="AV89" s="34"/>
      <c r="AW89" s="34"/>
      <c r="AX89" s="34"/>
      <c r="AY89" s="34"/>
      <c r="AZ89" s="34"/>
      <c r="BA89" s="34"/>
      <c r="BB89" s="34"/>
      <c r="BC89" s="34"/>
      <c r="BD89" s="34"/>
      <c r="BE89" s="34"/>
      <c r="BF89" s="34"/>
      <c r="BG89" s="34"/>
      <c r="BH89" s="34"/>
      <c r="BI89" s="34"/>
      <c r="BJ89" s="34"/>
      <c r="BK89" s="34"/>
      <c r="BL89" s="34"/>
      <c r="BM89" s="34"/>
    </row>
    <row r="90" spans="2:65" ht="50.1" customHeight="1" x14ac:dyDescent="0.25">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s="34"/>
      <c r="AU90" s="34"/>
      <c r="AV90" s="34"/>
      <c r="AW90" s="34"/>
      <c r="AX90" s="34"/>
      <c r="AY90" s="34"/>
      <c r="AZ90" s="34"/>
      <c r="BA90" s="34"/>
      <c r="BB90" s="34"/>
      <c r="BC90" s="34"/>
      <c r="BD90" s="34"/>
      <c r="BE90" s="34"/>
      <c r="BF90" s="34"/>
      <c r="BG90" s="34"/>
      <c r="BH90" s="34"/>
      <c r="BI90" s="34"/>
      <c r="BJ90" s="34"/>
      <c r="BK90" s="34"/>
      <c r="BL90" s="34"/>
      <c r="BM90" s="34"/>
    </row>
    <row r="91" spans="2:65" ht="50.1" customHeight="1" x14ac:dyDescent="0.25">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s="34"/>
      <c r="AU91" s="34"/>
      <c r="AV91" s="34"/>
      <c r="AW91" s="34"/>
      <c r="AX91" s="34"/>
      <c r="AY91" s="34"/>
      <c r="AZ91" s="34"/>
      <c r="BA91" s="34"/>
      <c r="BB91" s="34"/>
      <c r="BC91" s="34"/>
      <c r="BD91" s="34"/>
      <c r="BE91" s="34"/>
      <c r="BF91" s="34"/>
      <c r="BG91" s="34"/>
      <c r="BH91" s="34"/>
      <c r="BI91" s="34"/>
      <c r="BJ91" s="34"/>
      <c r="BK91" s="34"/>
      <c r="BL91" s="34"/>
      <c r="BM91" s="34"/>
    </row>
    <row r="92" spans="2:65" ht="50.1" customHeight="1" x14ac:dyDescent="0.25">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s="34"/>
      <c r="AU92" s="34"/>
      <c r="AV92" s="34"/>
      <c r="AW92" s="34"/>
      <c r="AX92" s="34"/>
      <c r="AY92" s="34"/>
      <c r="AZ92" s="34"/>
      <c r="BA92" s="34"/>
      <c r="BB92" s="34"/>
      <c r="BC92" s="34"/>
      <c r="BD92" s="34"/>
      <c r="BE92" s="34"/>
      <c r="BF92" s="34"/>
      <c r="BG92" s="34"/>
      <c r="BH92" s="34"/>
      <c r="BI92" s="34"/>
      <c r="BJ92" s="34"/>
      <c r="BK92" s="34"/>
      <c r="BL92" s="34"/>
      <c r="BM92" s="34"/>
    </row>
    <row r="93" spans="2:65" ht="50.1" customHeight="1" x14ac:dyDescent="0.25">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s="34"/>
      <c r="AU93" s="34"/>
      <c r="AV93" s="34"/>
      <c r="AW93" s="34"/>
      <c r="AX93" s="34"/>
      <c r="AY93" s="34"/>
      <c r="AZ93" s="34"/>
      <c r="BA93" s="34"/>
      <c r="BB93" s="34"/>
      <c r="BC93" s="34"/>
      <c r="BD93" s="34"/>
      <c r="BE93" s="34"/>
      <c r="BF93" s="34"/>
      <c r="BG93" s="34"/>
      <c r="BH93" s="34"/>
      <c r="BI93" s="34"/>
      <c r="BJ93" s="34"/>
      <c r="BK93" s="34"/>
      <c r="BL93" s="34"/>
      <c r="BM93" s="34"/>
    </row>
    <row r="94" spans="2:65" ht="50.1" customHeight="1" x14ac:dyDescent="0.25">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s="34"/>
      <c r="AU94" s="34"/>
      <c r="AV94" s="34"/>
      <c r="AW94" s="34"/>
      <c r="AX94" s="34"/>
      <c r="AY94" s="34"/>
      <c r="AZ94" s="34"/>
      <c r="BA94" s="34"/>
      <c r="BB94" s="34"/>
      <c r="BC94" s="34"/>
      <c r="BD94" s="34"/>
      <c r="BE94" s="34"/>
      <c r="BF94" s="34"/>
      <c r="BG94" s="34"/>
      <c r="BH94" s="34"/>
      <c r="BI94" s="34"/>
      <c r="BJ94" s="34"/>
      <c r="BK94" s="34"/>
      <c r="BL94" s="34"/>
      <c r="BM94" s="34"/>
    </row>
    <row r="95" spans="2:65" ht="50.1" customHeight="1" x14ac:dyDescent="0.2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s="34"/>
      <c r="AU95" s="34"/>
      <c r="AV95" s="34"/>
      <c r="AW95" s="34"/>
      <c r="AX95" s="34"/>
      <c r="AY95" s="34"/>
      <c r="AZ95" s="34"/>
      <c r="BA95" s="34"/>
      <c r="BB95" s="34"/>
      <c r="BC95" s="34"/>
      <c r="BD95" s="34"/>
      <c r="BE95" s="34"/>
      <c r="BF95" s="34"/>
      <c r="BG95" s="34"/>
      <c r="BH95" s="34"/>
      <c r="BI95" s="34"/>
      <c r="BJ95" s="34"/>
      <c r="BK95" s="34"/>
      <c r="BL95" s="34"/>
      <c r="BM95" s="34"/>
    </row>
    <row r="96" spans="2:65" ht="50.1" customHeight="1" x14ac:dyDescent="0.25">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s="34"/>
      <c r="AU96" s="34"/>
      <c r="AV96" s="34"/>
      <c r="AW96" s="34"/>
      <c r="AX96" s="34"/>
      <c r="AY96" s="34"/>
      <c r="AZ96" s="34"/>
      <c r="BA96" s="34"/>
      <c r="BB96" s="34"/>
      <c r="BC96" s="34"/>
      <c r="BD96" s="34"/>
      <c r="BE96" s="34"/>
      <c r="BF96" s="34"/>
      <c r="BG96" s="34"/>
      <c r="BH96" s="34"/>
      <c r="BI96" s="34"/>
      <c r="BJ96" s="34"/>
      <c r="BK96" s="34"/>
      <c r="BL96" s="34"/>
      <c r="BM96" s="34"/>
    </row>
    <row r="97" spans="2:65" ht="50.1" customHeight="1" x14ac:dyDescent="0.25">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s="34"/>
      <c r="AU97" s="34"/>
      <c r="AV97" s="34"/>
      <c r="AW97" s="34"/>
      <c r="AX97" s="34"/>
      <c r="AY97" s="34"/>
      <c r="AZ97" s="34"/>
      <c r="BA97" s="34"/>
      <c r="BB97" s="34"/>
      <c r="BC97" s="34"/>
      <c r="BD97" s="34"/>
      <c r="BE97" s="34"/>
      <c r="BF97" s="34"/>
      <c r="BG97" s="34"/>
      <c r="BH97" s="34"/>
      <c r="BI97" s="34"/>
      <c r="BJ97" s="34"/>
      <c r="BK97" s="34"/>
      <c r="BL97" s="34"/>
      <c r="BM97" s="34"/>
    </row>
    <row r="98" spans="2:65" ht="50.1" customHeight="1" x14ac:dyDescent="0.25">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s="34"/>
      <c r="AU98" s="34"/>
      <c r="AV98" s="34"/>
      <c r="AW98" s="34"/>
      <c r="AX98" s="34"/>
      <c r="AY98" s="34"/>
      <c r="AZ98" s="34"/>
      <c r="BA98" s="34"/>
      <c r="BB98" s="34"/>
      <c r="BC98" s="34"/>
      <c r="BD98" s="34"/>
      <c r="BE98" s="34"/>
      <c r="BF98" s="34"/>
      <c r="BG98" s="34"/>
      <c r="BH98" s="34"/>
      <c r="BI98" s="34"/>
      <c r="BJ98" s="34"/>
      <c r="BK98" s="34"/>
      <c r="BL98" s="34"/>
      <c r="BM98" s="34"/>
    </row>
    <row r="99" spans="2:65" ht="50.1" customHeight="1" x14ac:dyDescent="0.25">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s="34"/>
      <c r="AU99" s="34"/>
      <c r="AV99" s="34"/>
      <c r="AW99" s="34"/>
      <c r="AX99" s="34"/>
      <c r="AY99" s="34"/>
      <c r="AZ99" s="34"/>
      <c r="BA99" s="34"/>
      <c r="BB99" s="34"/>
      <c r="BC99" s="34"/>
      <c r="BD99" s="34"/>
      <c r="BE99" s="34"/>
      <c r="BF99" s="34"/>
      <c r="BG99" s="34"/>
      <c r="BH99" s="34"/>
      <c r="BI99" s="34"/>
      <c r="BJ99" s="34"/>
      <c r="BK99" s="34"/>
      <c r="BL99" s="34"/>
      <c r="BM99" s="34"/>
    </row>
    <row r="100" spans="2:65" ht="50.1" customHeight="1" x14ac:dyDescent="0.25">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s="34"/>
      <c r="AU100" s="34"/>
      <c r="AV100" s="34"/>
      <c r="AW100" s="34"/>
      <c r="AX100" s="34"/>
      <c r="AY100" s="34"/>
      <c r="AZ100" s="34"/>
      <c r="BA100" s="34"/>
      <c r="BB100" s="34"/>
      <c r="BC100" s="34"/>
      <c r="BD100" s="34"/>
      <c r="BE100" s="34"/>
      <c r="BF100" s="34"/>
      <c r="BG100" s="34"/>
      <c r="BH100" s="34"/>
      <c r="BI100" s="34"/>
      <c r="BJ100" s="34"/>
      <c r="BK100" s="34"/>
      <c r="BL100" s="34"/>
      <c r="BM100" s="34"/>
    </row>
    <row r="101" spans="2:65" ht="50.1" customHeight="1" x14ac:dyDescent="0.25">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s="34"/>
      <c r="AU101" s="34"/>
      <c r="AV101" s="34"/>
      <c r="AW101" s="34"/>
      <c r="AX101" s="34"/>
      <c r="AY101" s="34"/>
      <c r="AZ101" s="34"/>
      <c r="BA101" s="34"/>
      <c r="BB101" s="34"/>
      <c r="BC101" s="34"/>
      <c r="BD101" s="34"/>
      <c r="BE101" s="34"/>
      <c r="BF101" s="34"/>
      <c r="BG101" s="34"/>
      <c r="BH101" s="34"/>
      <c r="BI101" s="34"/>
      <c r="BJ101" s="34"/>
      <c r="BK101" s="34"/>
      <c r="BL101" s="34"/>
      <c r="BM101" s="34"/>
    </row>
    <row r="102" spans="2:65" ht="50.1" customHeight="1" x14ac:dyDescent="0.25">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s="34"/>
      <c r="AU102" s="34"/>
      <c r="AV102" s="34"/>
      <c r="AW102" s="34"/>
      <c r="AX102" s="34"/>
      <c r="AY102" s="34"/>
      <c r="AZ102" s="34"/>
      <c r="BA102" s="34"/>
      <c r="BB102" s="34"/>
      <c r="BC102" s="34"/>
      <c r="BD102" s="34"/>
      <c r="BE102" s="34"/>
      <c r="BF102" s="34"/>
      <c r="BG102" s="34"/>
      <c r="BH102" s="34"/>
      <c r="BI102" s="34"/>
      <c r="BJ102" s="34"/>
      <c r="BK102" s="34"/>
      <c r="BL102" s="34"/>
      <c r="BM102" s="34"/>
    </row>
    <row r="103" spans="2:65" ht="50.1" customHeight="1" x14ac:dyDescent="0.25">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s="34"/>
      <c r="AU103" s="34"/>
      <c r="AV103" s="34"/>
      <c r="AW103" s="34"/>
      <c r="AX103" s="34"/>
      <c r="AY103" s="34"/>
      <c r="AZ103" s="34"/>
      <c r="BA103" s="34"/>
      <c r="BB103" s="34"/>
      <c r="BC103" s="34"/>
      <c r="BD103" s="34"/>
      <c r="BE103" s="34"/>
      <c r="BF103" s="34"/>
      <c r="BG103" s="34"/>
      <c r="BH103" s="34"/>
      <c r="BI103" s="34"/>
      <c r="BJ103" s="34"/>
      <c r="BK103" s="34"/>
      <c r="BL103" s="34"/>
      <c r="BM103" s="34"/>
    </row>
    <row r="104" spans="2:65" ht="50.1" customHeight="1" x14ac:dyDescent="0.25">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s="34"/>
      <c r="AU104" s="34"/>
      <c r="AV104" s="34"/>
      <c r="AW104" s="34"/>
      <c r="AX104" s="34"/>
      <c r="AY104" s="34"/>
      <c r="AZ104" s="34"/>
      <c r="BA104" s="34"/>
      <c r="BB104" s="34"/>
      <c r="BC104" s="34"/>
      <c r="BD104" s="34"/>
      <c r="BE104" s="34"/>
      <c r="BF104" s="34"/>
      <c r="BG104" s="34"/>
      <c r="BH104" s="34"/>
      <c r="BI104" s="34"/>
      <c r="BJ104" s="34"/>
      <c r="BK104" s="34"/>
      <c r="BL104" s="34"/>
      <c r="BM104" s="34"/>
    </row>
    <row r="105" spans="2:65" ht="50.1" customHeight="1" x14ac:dyDescent="0.2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s="34"/>
      <c r="AU105" s="34"/>
      <c r="AV105" s="34"/>
      <c r="AW105" s="34"/>
      <c r="AX105" s="34"/>
      <c r="AY105" s="34"/>
      <c r="AZ105" s="34"/>
      <c r="BA105" s="34"/>
      <c r="BB105" s="34"/>
      <c r="BC105" s="34"/>
      <c r="BD105" s="34"/>
      <c r="BE105" s="34"/>
      <c r="BF105" s="34"/>
      <c r="BG105" s="34"/>
      <c r="BH105" s="34"/>
      <c r="BI105" s="34"/>
      <c r="BJ105" s="34"/>
      <c r="BK105" s="34"/>
      <c r="BL105" s="34"/>
      <c r="BM105" s="34"/>
    </row>
    <row r="106" spans="2:65" ht="50.1" customHeight="1" x14ac:dyDescent="0.25">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s="34"/>
      <c r="AU106" s="34"/>
      <c r="AV106" s="34"/>
      <c r="AW106" s="34"/>
      <c r="AX106" s="34"/>
      <c r="AY106" s="34"/>
      <c r="AZ106" s="34"/>
      <c r="BA106" s="34"/>
      <c r="BB106" s="34"/>
      <c r="BC106" s="34"/>
      <c r="BD106" s="34"/>
      <c r="BE106" s="34"/>
      <c r="BF106" s="34"/>
      <c r="BG106" s="34"/>
      <c r="BH106" s="34"/>
      <c r="BI106" s="34"/>
      <c r="BJ106" s="34"/>
      <c r="BK106" s="34"/>
      <c r="BL106" s="34"/>
      <c r="BM106" s="34"/>
    </row>
    <row r="107" spans="2:65" ht="50.1" customHeight="1" x14ac:dyDescent="0.25">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s="34"/>
      <c r="AU107" s="34"/>
      <c r="AV107" s="34"/>
      <c r="AW107" s="34"/>
      <c r="AX107" s="34"/>
      <c r="AY107" s="34"/>
      <c r="AZ107" s="34"/>
      <c r="BA107" s="34"/>
      <c r="BB107" s="34"/>
      <c r="BC107" s="34"/>
      <c r="BD107" s="34"/>
      <c r="BE107" s="34"/>
      <c r="BF107" s="34"/>
      <c r="BG107" s="34"/>
      <c r="BH107" s="34"/>
      <c r="BI107" s="34"/>
      <c r="BJ107" s="34"/>
      <c r="BK107" s="34"/>
      <c r="BL107" s="34"/>
      <c r="BM107" s="34"/>
    </row>
    <row r="108" spans="2:65" ht="50.1" customHeight="1" x14ac:dyDescent="0.25">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s="34"/>
      <c r="AU108" s="34"/>
      <c r="AV108" s="34"/>
      <c r="AW108" s="34"/>
      <c r="AX108" s="34"/>
      <c r="AY108" s="34"/>
      <c r="AZ108" s="34"/>
      <c r="BA108" s="34"/>
      <c r="BB108" s="34"/>
      <c r="BC108" s="34"/>
      <c r="BD108" s="34"/>
      <c r="BE108" s="34"/>
      <c r="BF108" s="34"/>
      <c r="BG108" s="34"/>
      <c r="BH108" s="34"/>
      <c r="BI108" s="34"/>
      <c r="BJ108" s="34"/>
      <c r="BK108" s="34"/>
      <c r="BL108" s="34"/>
      <c r="BM108" s="34"/>
    </row>
    <row r="109" spans="2:65" ht="50.1" customHeight="1" x14ac:dyDescent="0.25">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s="34"/>
      <c r="AU109" s="34"/>
      <c r="AV109" s="34"/>
      <c r="AW109" s="34"/>
      <c r="AX109" s="34"/>
      <c r="AY109" s="34"/>
      <c r="AZ109" s="34"/>
      <c r="BA109" s="34"/>
      <c r="BB109" s="34"/>
      <c r="BC109" s="34"/>
      <c r="BD109" s="34"/>
      <c r="BE109" s="34"/>
      <c r="BF109" s="34"/>
      <c r="BG109" s="34"/>
      <c r="BH109" s="34"/>
      <c r="BI109" s="34"/>
      <c r="BJ109" s="34"/>
      <c r="BK109" s="34"/>
      <c r="BL109" s="34"/>
      <c r="BM109" s="34"/>
    </row>
    <row r="110" spans="2:65" ht="50.1" customHeight="1" x14ac:dyDescent="0.25">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row>
    <row r="111" spans="2:65" ht="50.1" customHeight="1" x14ac:dyDescent="0.25">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row>
    <row r="112" spans="2:65" ht="50.1" customHeight="1" x14ac:dyDescent="0.25">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row>
    <row r="113" spans="2:45" ht="50.1" customHeight="1" x14ac:dyDescent="0.25">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row>
    <row r="114" spans="2:45" ht="50.1" customHeight="1" x14ac:dyDescent="0.25">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row>
    <row r="115" spans="2:45" ht="50.1" customHeight="1" x14ac:dyDescent="0.2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row>
    <row r="116" spans="2:45" ht="12.75" hidden="1" x14ac:dyDescent="0.2"/>
    <row r="117" spans="2:45" ht="12.75" hidden="1" x14ac:dyDescent="0.2"/>
  </sheetData>
  <sheetProtection algorithmName="SHA-512" hashValue="Z8xaLFabaTEe+oSXJBPTzBBvdlrrvj630hgOb/EqiT71hyTyXxQn6XqP0CaCOovbm1UmtXXQPeFfsUVeCwvszg==" saltValue="GccppMeuNrq+/tKc3dUczg==" spinCount="100000" sheet="1" objects="1" scenarios="1" formatCells="0" insertRows="0" insertHyperlinks="0" autoFilter="0"/>
  <protectedRanges>
    <protectedRange sqref="AH13:AI72" name="Rango8"/>
    <protectedRange sqref="T13:V72" name="Rango6"/>
    <protectedRange sqref="N13:O72" name="Rango4"/>
    <protectedRange sqref="B13:G72" name="Rango2"/>
    <protectedRange sqref="C7:M9" name="Rango1"/>
    <protectedRange sqref="J13:J72" name="Rango3"/>
    <protectedRange sqref="Q13:R72" name="Rango5"/>
    <protectedRange sqref="AC13:AG72" name="Rango7"/>
  </protectedRanges>
  <mergeCells count="181">
    <mergeCell ref="C1:G2"/>
    <mergeCell ref="B5:C5"/>
    <mergeCell ref="N10:V10"/>
    <mergeCell ref="W10:AC10"/>
    <mergeCell ref="AC11:AC12"/>
    <mergeCell ref="B1:B4"/>
    <mergeCell ref="C3:G4"/>
    <mergeCell ref="N7:P7"/>
    <mergeCell ref="C8:M8"/>
    <mergeCell ref="I11:I12"/>
    <mergeCell ref="C9:M9"/>
    <mergeCell ref="Z11:Z12"/>
    <mergeCell ref="AA11:AA12"/>
    <mergeCell ref="AB11:AB12"/>
    <mergeCell ref="L67:L72"/>
    <mergeCell ref="M67:M72"/>
    <mergeCell ref="K19:K24"/>
    <mergeCell ref="B13:B18"/>
    <mergeCell ref="C13:C18"/>
    <mergeCell ref="D13:D18"/>
    <mergeCell ref="E13:E18"/>
    <mergeCell ref="AD11:AD12"/>
    <mergeCell ref="N11:N12"/>
    <mergeCell ref="F13:F18"/>
    <mergeCell ref="G13:G18"/>
    <mergeCell ref="X11:X12"/>
    <mergeCell ref="H13:H18"/>
    <mergeCell ref="I13:I18"/>
    <mergeCell ref="K13:K18"/>
    <mergeCell ref="J13:J18"/>
    <mergeCell ref="J11:J12"/>
    <mergeCell ref="B11:B12"/>
    <mergeCell ref="K11:K12"/>
    <mergeCell ref="L11:L12"/>
    <mergeCell ref="M11:M12"/>
    <mergeCell ref="C11:C12"/>
    <mergeCell ref="D11:D12"/>
    <mergeCell ref="E11:E12"/>
    <mergeCell ref="B67:B72"/>
    <mergeCell ref="H67:H72"/>
    <mergeCell ref="I67:I72"/>
    <mergeCell ref="J67:J72"/>
    <mergeCell ref="K67:K72"/>
    <mergeCell ref="C67:C72"/>
    <mergeCell ref="D67:D72"/>
    <mergeCell ref="E67:E72"/>
    <mergeCell ref="F67:F72"/>
    <mergeCell ref="G67:G72"/>
    <mergeCell ref="AL11:AL12"/>
    <mergeCell ref="AM11:AM12"/>
    <mergeCell ref="Y11:Y12"/>
    <mergeCell ref="P11:P12"/>
    <mergeCell ref="Q11:V11"/>
    <mergeCell ref="W11:W12"/>
    <mergeCell ref="B19:B24"/>
    <mergeCell ref="AQ10:AS10"/>
    <mergeCell ref="AQ11:AQ12"/>
    <mergeCell ref="AR11:AR12"/>
    <mergeCell ref="AS11:AS12"/>
    <mergeCell ref="AN10:AP10"/>
    <mergeCell ref="AN11:AN12"/>
    <mergeCell ref="AO11:AO12"/>
    <mergeCell ref="AP11:AP12"/>
    <mergeCell ref="AD10:AG10"/>
    <mergeCell ref="AF11:AF12"/>
    <mergeCell ref="AG11:AG12"/>
    <mergeCell ref="AK10:AM10"/>
    <mergeCell ref="H19:H24"/>
    <mergeCell ref="I19:I24"/>
    <mergeCell ref="M13:M18"/>
    <mergeCell ref="AK11:AK12"/>
    <mergeCell ref="J19:J24"/>
    <mergeCell ref="AH10:AJ10"/>
    <mergeCell ref="AH11:AH12"/>
    <mergeCell ref="AI11:AI12"/>
    <mergeCell ref="AJ11:AJ12"/>
    <mergeCell ref="AE11:AE12"/>
    <mergeCell ref="D5:F5"/>
    <mergeCell ref="C7:M7"/>
    <mergeCell ref="O11:O12"/>
    <mergeCell ref="L19:L24"/>
    <mergeCell ref="M19:M24"/>
    <mergeCell ref="L13:L18"/>
    <mergeCell ref="B10:F10"/>
    <mergeCell ref="G10:M10"/>
    <mergeCell ref="F11:F12"/>
    <mergeCell ref="G11:G12"/>
    <mergeCell ref="H11:H12"/>
    <mergeCell ref="C31:C36"/>
    <mergeCell ref="D31:D36"/>
    <mergeCell ref="E31:E36"/>
    <mergeCell ref="F31:F36"/>
    <mergeCell ref="C19:C24"/>
    <mergeCell ref="D19:D24"/>
    <mergeCell ref="E19:E24"/>
    <mergeCell ref="F19:F24"/>
    <mergeCell ref="G19:G24"/>
    <mergeCell ref="B25:B30"/>
    <mergeCell ref="C25:C30"/>
    <mergeCell ref="D25:D30"/>
    <mergeCell ref="E25:E30"/>
    <mergeCell ref="F25:F30"/>
    <mergeCell ref="L31:L36"/>
    <mergeCell ref="M31:M36"/>
    <mergeCell ref="H1:J2"/>
    <mergeCell ref="H3:J3"/>
    <mergeCell ref="H4:J4"/>
    <mergeCell ref="G5:J5"/>
    <mergeCell ref="G25:G30"/>
    <mergeCell ref="H25:H30"/>
    <mergeCell ref="I25:I30"/>
    <mergeCell ref="J25:J30"/>
    <mergeCell ref="K25:K30"/>
    <mergeCell ref="L25:L30"/>
    <mergeCell ref="M25:M30"/>
    <mergeCell ref="G31:G36"/>
    <mergeCell ref="H31:H36"/>
    <mergeCell ref="I31:I36"/>
    <mergeCell ref="J31:J36"/>
    <mergeCell ref="K31:K36"/>
    <mergeCell ref="B31:B36"/>
    <mergeCell ref="L37:L42"/>
    <mergeCell ref="M37:M42"/>
    <mergeCell ref="B43:B48"/>
    <mergeCell ref="C43:C48"/>
    <mergeCell ref="D43:D48"/>
    <mergeCell ref="E43:E48"/>
    <mergeCell ref="F43:F48"/>
    <mergeCell ref="G43:G48"/>
    <mergeCell ref="H43:H48"/>
    <mergeCell ref="I43:I48"/>
    <mergeCell ref="J43:J48"/>
    <mergeCell ref="K43:K48"/>
    <mergeCell ref="L43:L48"/>
    <mergeCell ref="M43:M48"/>
    <mergeCell ref="G37:G42"/>
    <mergeCell ref="H37:H42"/>
    <mergeCell ref="I37:I42"/>
    <mergeCell ref="J37:J42"/>
    <mergeCell ref="K37:K42"/>
    <mergeCell ref="B37:B42"/>
    <mergeCell ref="C37:C42"/>
    <mergeCell ref="D37:D42"/>
    <mergeCell ref="E37:E42"/>
    <mergeCell ref="F37:F42"/>
    <mergeCell ref="L49:L54"/>
    <mergeCell ref="M49:M54"/>
    <mergeCell ref="B55:B60"/>
    <mergeCell ref="C55:C60"/>
    <mergeCell ref="D55:D60"/>
    <mergeCell ref="E55:E60"/>
    <mergeCell ref="F55:F60"/>
    <mergeCell ref="G55:G60"/>
    <mergeCell ref="H55:H60"/>
    <mergeCell ref="I55:I60"/>
    <mergeCell ref="J55:J60"/>
    <mergeCell ref="K55:K60"/>
    <mergeCell ref="L55:L60"/>
    <mergeCell ref="M55:M60"/>
    <mergeCell ref="G49:G54"/>
    <mergeCell ref="H49:H54"/>
    <mergeCell ref="I49:I54"/>
    <mergeCell ref="J49:J54"/>
    <mergeCell ref="K49:K54"/>
    <mergeCell ref="B49:B54"/>
    <mergeCell ref="C49:C54"/>
    <mergeCell ref="D49:D54"/>
    <mergeCell ref="E49:E54"/>
    <mergeCell ref="F49:F54"/>
    <mergeCell ref="L61:L66"/>
    <mergeCell ref="M61:M66"/>
    <mergeCell ref="G61:G66"/>
    <mergeCell ref="H61:H66"/>
    <mergeCell ref="I61:I66"/>
    <mergeCell ref="J61:J66"/>
    <mergeCell ref="K61:K66"/>
    <mergeCell ref="B61:B66"/>
    <mergeCell ref="C61:C66"/>
    <mergeCell ref="D61:D66"/>
    <mergeCell ref="E61:E66"/>
    <mergeCell ref="F61:F66"/>
  </mergeCells>
  <conditionalFormatting sqref="H13">
    <cfRule type="cellIs" dxfId="279" priority="539" operator="equal">
      <formula>"Muy Alta"</formula>
    </cfRule>
    <cfRule type="cellIs" dxfId="278" priority="540" operator="equal">
      <formula>"Alta"</formula>
    </cfRule>
    <cfRule type="cellIs" dxfId="277" priority="541" operator="equal">
      <formula>"Media"</formula>
    </cfRule>
    <cfRule type="cellIs" dxfId="276" priority="542" operator="equal">
      <formula>"Baja"</formula>
    </cfRule>
    <cfRule type="cellIs" dxfId="275" priority="543" operator="equal">
      <formula>"Muy Baja"</formula>
    </cfRule>
  </conditionalFormatting>
  <conditionalFormatting sqref="K13">
    <cfRule type="cellIs" dxfId="274" priority="534" operator="equal">
      <formula>"Catastrófico"</formula>
    </cfRule>
    <cfRule type="cellIs" dxfId="273" priority="535" operator="equal">
      <formula>"Mayor"</formula>
    </cfRule>
    <cfRule type="cellIs" dxfId="272" priority="536" operator="equal">
      <formula>"Moderado"</formula>
    </cfRule>
    <cfRule type="cellIs" dxfId="271" priority="537" operator="equal">
      <formula>"Menor"</formula>
    </cfRule>
    <cfRule type="cellIs" dxfId="270" priority="538" operator="equal">
      <formula>"Leve"</formula>
    </cfRule>
  </conditionalFormatting>
  <conditionalFormatting sqref="M13">
    <cfRule type="cellIs" dxfId="269" priority="530" operator="equal">
      <formula>"Extremo"</formula>
    </cfRule>
    <cfRule type="cellIs" dxfId="268" priority="531" operator="equal">
      <formula>"Alto"</formula>
    </cfRule>
    <cfRule type="cellIs" dxfId="267" priority="532" operator="equal">
      <formula>"Moderado"</formula>
    </cfRule>
    <cfRule type="cellIs" dxfId="266" priority="533" operator="equal">
      <formula>"Bajo"</formula>
    </cfRule>
  </conditionalFormatting>
  <conditionalFormatting sqref="X13:X18">
    <cfRule type="cellIs" dxfId="265" priority="525" operator="equal">
      <formula>"Muy Alta"</formula>
    </cfRule>
    <cfRule type="cellIs" dxfId="264" priority="526" operator="equal">
      <formula>"Alta"</formula>
    </cfRule>
    <cfRule type="cellIs" dxfId="263" priority="527" operator="equal">
      <formula>"Media"</formula>
    </cfRule>
    <cfRule type="cellIs" dxfId="262" priority="528" operator="equal">
      <formula>"Baja"</formula>
    </cfRule>
    <cfRule type="cellIs" dxfId="261" priority="529" operator="equal">
      <formula>"Muy Baja"</formula>
    </cfRule>
  </conditionalFormatting>
  <conditionalFormatting sqref="Z13:Z18">
    <cfRule type="cellIs" dxfId="260" priority="520" operator="equal">
      <formula>"Catastrófico"</formula>
    </cfRule>
    <cfRule type="cellIs" dxfId="259" priority="521" operator="equal">
      <formula>"Mayor"</formula>
    </cfRule>
    <cfRule type="cellIs" dxfId="258" priority="522" operator="equal">
      <formula>"Moderado"</formula>
    </cfRule>
    <cfRule type="cellIs" dxfId="257" priority="523" operator="equal">
      <formula>"Menor"</formula>
    </cfRule>
    <cfRule type="cellIs" dxfId="256" priority="524" operator="equal">
      <formula>"Leve"</formula>
    </cfRule>
  </conditionalFormatting>
  <conditionalFormatting sqref="AB13:AB18">
    <cfRule type="cellIs" dxfId="255" priority="516" operator="equal">
      <formula>"Extremo"</formula>
    </cfRule>
    <cfRule type="cellIs" dxfId="254" priority="517" operator="equal">
      <formula>"Alto"</formula>
    </cfRule>
    <cfRule type="cellIs" dxfId="253" priority="518" operator="equal">
      <formula>"Moderado"</formula>
    </cfRule>
    <cfRule type="cellIs" dxfId="252" priority="519" operator="equal">
      <formula>"Bajo"</formula>
    </cfRule>
  </conditionalFormatting>
  <conditionalFormatting sqref="H19">
    <cfRule type="cellIs" dxfId="251" priority="250" operator="equal">
      <formula>"Muy Alta"</formula>
    </cfRule>
    <cfRule type="cellIs" dxfId="250" priority="251" operator="equal">
      <formula>"Alta"</formula>
    </cfRule>
    <cfRule type="cellIs" dxfId="249" priority="252" operator="equal">
      <formula>"Media"</formula>
    </cfRule>
    <cfRule type="cellIs" dxfId="248" priority="253" operator="equal">
      <formula>"Baja"</formula>
    </cfRule>
    <cfRule type="cellIs" dxfId="247" priority="254" operator="equal">
      <formula>"Muy Baja"</formula>
    </cfRule>
  </conditionalFormatting>
  <conditionalFormatting sqref="K19">
    <cfRule type="cellIs" dxfId="246" priority="245" operator="equal">
      <formula>"Catastrófico"</formula>
    </cfRule>
    <cfRule type="cellIs" dxfId="245" priority="246" operator="equal">
      <formula>"Mayor"</formula>
    </cfRule>
    <cfRule type="cellIs" dxfId="244" priority="247" operator="equal">
      <formula>"Moderado"</formula>
    </cfRule>
    <cfRule type="cellIs" dxfId="243" priority="248" operator="equal">
      <formula>"Menor"</formula>
    </cfRule>
    <cfRule type="cellIs" dxfId="242" priority="249" operator="equal">
      <formula>"Leve"</formula>
    </cfRule>
  </conditionalFormatting>
  <conditionalFormatting sqref="M19">
    <cfRule type="cellIs" dxfId="241" priority="241" operator="equal">
      <formula>"Extremo"</formula>
    </cfRule>
    <cfRule type="cellIs" dxfId="240" priority="242" operator="equal">
      <formula>"Alto"</formula>
    </cfRule>
    <cfRule type="cellIs" dxfId="239" priority="243" operator="equal">
      <formula>"Moderado"</formula>
    </cfRule>
    <cfRule type="cellIs" dxfId="238" priority="244" operator="equal">
      <formula>"Bajo"</formula>
    </cfRule>
  </conditionalFormatting>
  <conditionalFormatting sqref="X19:X24">
    <cfRule type="cellIs" dxfId="237" priority="236" operator="equal">
      <formula>"Muy Alta"</formula>
    </cfRule>
    <cfRule type="cellIs" dxfId="236" priority="237" operator="equal">
      <formula>"Alta"</formula>
    </cfRule>
    <cfRule type="cellIs" dxfId="235" priority="238" operator="equal">
      <formula>"Media"</formula>
    </cfRule>
    <cfRule type="cellIs" dxfId="234" priority="239" operator="equal">
      <formula>"Baja"</formula>
    </cfRule>
    <cfRule type="cellIs" dxfId="233" priority="240" operator="equal">
      <formula>"Muy Baja"</formula>
    </cfRule>
  </conditionalFormatting>
  <conditionalFormatting sqref="Z19:Z24">
    <cfRule type="cellIs" dxfId="232" priority="231" operator="equal">
      <formula>"Catastrófico"</formula>
    </cfRule>
    <cfRule type="cellIs" dxfId="231" priority="232" operator="equal">
      <formula>"Mayor"</formula>
    </cfRule>
    <cfRule type="cellIs" dxfId="230" priority="233" operator="equal">
      <formula>"Moderado"</formula>
    </cfRule>
    <cfRule type="cellIs" dxfId="229" priority="234" operator="equal">
      <formula>"Menor"</formula>
    </cfRule>
    <cfRule type="cellIs" dxfId="228" priority="235" operator="equal">
      <formula>"Leve"</formula>
    </cfRule>
  </conditionalFormatting>
  <conditionalFormatting sqref="AB19:AB24">
    <cfRule type="cellIs" dxfId="227" priority="227" operator="equal">
      <formula>"Extremo"</formula>
    </cfRule>
    <cfRule type="cellIs" dxfId="226" priority="228" operator="equal">
      <formula>"Alto"</formula>
    </cfRule>
    <cfRule type="cellIs" dxfId="225" priority="229" operator="equal">
      <formula>"Moderado"</formula>
    </cfRule>
    <cfRule type="cellIs" dxfId="224" priority="230" operator="equal">
      <formula>"Bajo"</formula>
    </cfRule>
  </conditionalFormatting>
  <conditionalFormatting sqref="H67">
    <cfRule type="cellIs" dxfId="223" priority="221" operator="equal">
      <formula>"Muy Alta"</formula>
    </cfRule>
    <cfRule type="cellIs" dxfId="222" priority="222" operator="equal">
      <formula>"Alta"</formula>
    </cfRule>
    <cfRule type="cellIs" dxfId="221" priority="223" operator="equal">
      <formula>"Media"</formula>
    </cfRule>
    <cfRule type="cellIs" dxfId="220" priority="224" operator="equal">
      <formula>"Baja"</formula>
    </cfRule>
    <cfRule type="cellIs" dxfId="219" priority="225" operator="equal">
      <formula>"Muy Baja"</formula>
    </cfRule>
  </conditionalFormatting>
  <conditionalFormatting sqref="K67">
    <cfRule type="cellIs" dxfId="218" priority="216" operator="equal">
      <formula>"Catastrófico"</formula>
    </cfRule>
    <cfRule type="cellIs" dxfId="217" priority="217" operator="equal">
      <formula>"Mayor"</formula>
    </cfRule>
    <cfRule type="cellIs" dxfId="216" priority="218" operator="equal">
      <formula>"Moderado"</formula>
    </cfRule>
    <cfRule type="cellIs" dxfId="215" priority="219" operator="equal">
      <formula>"Menor"</formula>
    </cfRule>
    <cfRule type="cellIs" dxfId="214" priority="220" operator="equal">
      <formula>"Leve"</formula>
    </cfRule>
  </conditionalFormatting>
  <conditionalFormatting sqref="M67">
    <cfRule type="cellIs" dxfId="213" priority="212" operator="equal">
      <formula>"Extremo"</formula>
    </cfRule>
    <cfRule type="cellIs" dxfId="212" priority="213" operator="equal">
      <formula>"Alto"</formula>
    </cfRule>
    <cfRule type="cellIs" dxfId="211" priority="214" operator="equal">
      <formula>"Moderado"</formula>
    </cfRule>
    <cfRule type="cellIs" dxfId="210" priority="215" operator="equal">
      <formula>"Bajo"</formula>
    </cfRule>
  </conditionalFormatting>
  <conditionalFormatting sqref="X67:X72">
    <cfRule type="cellIs" dxfId="209" priority="207" operator="equal">
      <formula>"Muy Alta"</formula>
    </cfRule>
    <cfRule type="cellIs" dxfId="208" priority="208" operator="equal">
      <formula>"Alta"</formula>
    </cfRule>
    <cfRule type="cellIs" dxfId="207" priority="209" operator="equal">
      <formula>"Media"</formula>
    </cfRule>
    <cfRule type="cellIs" dxfId="206" priority="210" operator="equal">
      <formula>"Baja"</formula>
    </cfRule>
    <cfRule type="cellIs" dxfId="205" priority="211" operator="equal">
      <formula>"Muy Baja"</formula>
    </cfRule>
  </conditionalFormatting>
  <conditionalFormatting sqref="Z67:Z72">
    <cfRule type="cellIs" dxfId="204" priority="202" operator="equal">
      <formula>"Catastrófico"</formula>
    </cfRule>
    <cfRule type="cellIs" dxfId="203" priority="203" operator="equal">
      <formula>"Mayor"</formula>
    </cfRule>
    <cfRule type="cellIs" dxfId="202" priority="204" operator="equal">
      <formula>"Moderado"</formula>
    </cfRule>
    <cfRule type="cellIs" dxfId="201" priority="205" operator="equal">
      <formula>"Menor"</formula>
    </cfRule>
    <cfRule type="cellIs" dxfId="200" priority="206" operator="equal">
      <formula>"Leve"</formula>
    </cfRule>
  </conditionalFormatting>
  <conditionalFormatting sqref="AB67:AB72">
    <cfRule type="cellIs" dxfId="199" priority="198" operator="equal">
      <formula>"Extremo"</formula>
    </cfRule>
    <cfRule type="cellIs" dxfId="198" priority="199" operator="equal">
      <formula>"Alto"</formula>
    </cfRule>
    <cfRule type="cellIs" dxfId="197" priority="200" operator="equal">
      <formula>"Moderado"</formula>
    </cfRule>
    <cfRule type="cellIs" dxfId="196" priority="201" operator="equal">
      <formula>"Bajo"</formula>
    </cfRule>
  </conditionalFormatting>
  <conditionalFormatting sqref="H31">
    <cfRule type="cellIs" dxfId="195" priority="192" operator="equal">
      <formula>"Muy Alta"</formula>
    </cfRule>
    <cfRule type="cellIs" dxfId="194" priority="193" operator="equal">
      <formula>"Alta"</formula>
    </cfRule>
    <cfRule type="cellIs" dxfId="193" priority="194" operator="equal">
      <formula>"Media"</formula>
    </cfRule>
    <cfRule type="cellIs" dxfId="192" priority="195" operator="equal">
      <formula>"Baja"</formula>
    </cfRule>
    <cfRule type="cellIs" dxfId="191" priority="196" operator="equal">
      <formula>"Muy Baja"</formula>
    </cfRule>
  </conditionalFormatting>
  <conditionalFormatting sqref="K31">
    <cfRule type="cellIs" dxfId="190" priority="187" operator="equal">
      <formula>"Catastrófico"</formula>
    </cfRule>
    <cfRule type="cellIs" dxfId="189" priority="188" operator="equal">
      <formula>"Mayor"</formula>
    </cfRule>
    <cfRule type="cellIs" dxfId="188" priority="189" operator="equal">
      <formula>"Moderado"</formula>
    </cfRule>
    <cfRule type="cellIs" dxfId="187" priority="190" operator="equal">
      <formula>"Menor"</formula>
    </cfRule>
    <cfRule type="cellIs" dxfId="186" priority="191" operator="equal">
      <formula>"Leve"</formula>
    </cfRule>
  </conditionalFormatting>
  <conditionalFormatting sqref="M31">
    <cfRule type="cellIs" dxfId="185" priority="183" operator="equal">
      <formula>"Extremo"</formula>
    </cfRule>
    <cfRule type="cellIs" dxfId="184" priority="184" operator="equal">
      <formula>"Alto"</formula>
    </cfRule>
    <cfRule type="cellIs" dxfId="183" priority="185" operator="equal">
      <formula>"Moderado"</formula>
    </cfRule>
    <cfRule type="cellIs" dxfId="182" priority="186" operator="equal">
      <formula>"Bajo"</formula>
    </cfRule>
  </conditionalFormatting>
  <conditionalFormatting sqref="X31:X36">
    <cfRule type="cellIs" dxfId="181" priority="178" operator="equal">
      <formula>"Muy Alta"</formula>
    </cfRule>
    <cfRule type="cellIs" dxfId="180" priority="179" operator="equal">
      <formula>"Alta"</formula>
    </cfRule>
    <cfRule type="cellIs" dxfId="179" priority="180" operator="equal">
      <formula>"Media"</formula>
    </cfRule>
    <cfRule type="cellIs" dxfId="178" priority="181" operator="equal">
      <formula>"Baja"</formula>
    </cfRule>
    <cfRule type="cellIs" dxfId="177" priority="182" operator="equal">
      <formula>"Muy Baja"</formula>
    </cfRule>
  </conditionalFormatting>
  <conditionalFormatting sqref="Z31:Z36">
    <cfRule type="cellIs" dxfId="176" priority="173" operator="equal">
      <formula>"Catastrófico"</formula>
    </cfRule>
    <cfRule type="cellIs" dxfId="175" priority="174" operator="equal">
      <formula>"Mayor"</formula>
    </cfRule>
    <cfRule type="cellIs" dxfId="174" priority="175" operator="equal">
      <formula>"Moderado"</formula>
    </cfRule>
    <cfRule type="cellIs" dxfId="173" priority="176" operator="equal">
      <formula>"Menor"</formula>
    </cfRule>
    <cfRule type="cellIs" dxfId="172" priority="177" operator="equal">
      <formula>"Leve"</formula>
    </cfRule>
  </conditionalFormatting>
  <conditionalFormatting sqref="AB31:AB36">
    <cfRule type="cellIs" dxfId="171" priority="169" operator="equal">
      <formula>"Extremo"</formula>
    </cfRule>
    <cfRule type="cellIs" dxfId="170" priority="170" operator="equal">
      <formula>"Alto"</formula>
    </cfRule>
    <cfRule type="cellIs" dxfId="169" priority="171" operator="equal">
      <formula>"Moderado"</formula>
    </cfRule>
    <cfRule type="cellIs" dxfId="168" priority="172" operator="equal">
      <formula>"Bajo"</formula>
    </cfRule>
  </conditionalFormatting>
  <conditionalFormatting sqref="H25">
    <cfRule type="cellIs" dxfId="167" priority="164" operator="equal">
      <formula>"Muy Alta"</formula>
    </cfRule>
    <cfRule type="cellIs" dxfId="166" priority="165" operator="equal">
      <formula>"Alta"</formula>
    </cfRule>
    <cfRule type="cellIs" dxfId="165" priority="166" operator="equal">
      <formula>"Media"</formula>
    </cfRule>
    <cfRule type="cellIs" dxfId="164" priority="167" operator="equal">
      <formula>"Baja"</formula>
    </cfRule>
    <cfRule type="cellIs" dxfId="163" priority="168" operator="equal">
      <formula>"Muy Baja"</formula>
    </cfRule>
  </conditionalFormatting>
  <conditionalFormatting sqref="K25">
    <cfRule type="cellIs" dxfId="162" priority="159" operator="equal">
      <formula>"Catastrófico"</formula>
    </cfRule>
    <cfRule type="cellIs" dxfId="161" priority="160" operator="equal">
      <formula>"Mayor"</formula>
    </cfRule>
    <cfRule type="cellIs" dxfId="160" priority="161" operator="equal">
      <formula>"Moderado"</formula>
    </cfRule>
    <cfRule type="cellIs" dxfId="159" priority="162" operator="equal">
      <formula>"Menor"</formula>
    </cfRule>
    <cfRule type="cellIs" dxfId="158" priority="163" operator="equal">
      <formula>"Leve"</formula>
    </cfRule>
  </conditionalFormatting>
  <conditionalFormatting sqref="M25">
    <cfRule type="cellIs" dxfId="157" priority="155" operator="equal">
      <formula>"Extremo"</formula>
    </cfRule>
    <cfRule type="cellIs" dxfId="156" priority="156" operator="equal">
      <formula>"Alto"</formula>
    </cfRule>
    <cfRule type="cellIs" dxfId="155" priority="157" operator="equal">
      <formula>"Moderado"</formula>
    </cfRule>
    <cfRule type="cellIs" dxfId="154" priority="158" operator="equal">
      <formula>"Bajo"</formula>
    </cfRule>
  </conditionalFormatting>
  <conditionalFormatting sqref="X25:X30">
    <cfRule type="cellIs" dxfId="153" priority="150" operator="equal">
      <formula>"Muy Alta"</formula>
    </cfRule>
    <cfRule type="cellIs" dxfId="152" priority="151" operator="equal">
      <formula>"Alta"</formula>
    </cfRule>
    <cfRule type="cellIs" dxfId="151" priority="152" operator="equal">
      <formula>"Media"</formula>
    </cfRule>
    <cfRule type="cellIs" dxfId="150" priority="153" operator="equal">
      <formula>"Baja"</formula>
    </cfRule>
    <cfRule type="cellIs" dxfId="149" priority="154" operator="equal">
      <formula>"Muy Baja"</formula>
    </cfRule>
  </conditionalFormatting>
  <conditionalFormatting sqref="Z25:Z30">
    <cfRule type="cellIs" dxfId="148" priority="145" operator="equal">
      <formula>"Catastrófico"</formula>
    </cfRule>
    <cfRule type="cellIs" dxfId="147" priority="146" operator="equal">
      <formula>"Mayor"</formula>
    </cfRule>
    <cfRule type="cellIs" dxfId="146" priority="147" operator="equal">
      <formula>"Moderado"</formula>
    </cfRule>
    <cfRule type="cellIs" dxfId="145" priority="148" operator="equal">
      <formula>"Menor"</formula>
    </cfRule>
    <cfRule type="cellIs" dxfId="144" priority="149" operator="equal">
      <formula>"Leve"</formula>
    </cfRule>
  </conditionalFormatting>
  <conditionalFormatting sqref="AB25:AB30">
    <cfRule type="cellIs" dxfId="143" priority="141" operator="equal">
      <formula>"Extremo"</formula>
    </cfRule>
    <cfRule type="cellIs" dxfId="142" priority="142" operator="equal">
      <formula>"Alto"</formula>
    </cfRule>
    <cfRule type="cellIs" dxfId="141" priority="143" operator="equal">
      <formula>"Moderado"</formula>
    </cfRule>
    <cfRule type="cellIs" dxfId="140" priority="144" operator="equal">
      <formula>"Bajo"</formula>
    </cfRule>
  </conditionalFormatting>
  <conditionalFormatting sqref="H37">
    <cfRule type="cellIs" dxfId="139" priority="136" operator="equal">
      <formula>"Muy Alta"</formula>
    </cfRule>
    <cfRule type="cellIs" dxfId="138" priority="137" operator="equal">
      <formula>"Alta"</formula>
    </cfRule>
    <cfRule type="cellIs" dxfId="137" priority="138" operator="equal">
      <formula>"Media"</formula>
    </cfRule>
    <cfRule type="cellIs" dxfId="136" priority="139" operator="equal">
      <formula>"Baja"</formula>
    </cfRule>
    <cfRule type="cellIs" dxfId="135" priority="140" operator="equal">
      <formula>"Muy Baja"</formula>
    </cfRule>
  </conditionalFormatting>
  <conditionalFormatting sqref="K37">
    <cfRule type="cellIs" dxfId="134" priority="131" operator="equal">
      <formula>"Catastrófico"</formula>
    </cfRule>
    <cfRule type="cellIs" dxfId="133" priority="132" operator="equal">
      <formula>"Mayor"</formula>
    </cfRule>
    <cfRule type="cellIs" dxfId="132" priority="133" operator="equal">
      <formula>"Moderado"</formula>
    </cfRule>
    <cfRule type="cellIs" dxfId="131" priority="134" operator="equal">
      <formula>"Menor"</formula>
    </cfRule>
    <cfRule type="cellIs" dxfId="130" priority="135" operator="equal">
      <formula>"Leve"</formula>
    </cfRule>
  </conditionalFormatting>
  <conditionalFormatting sqref="M37">
    <cfRule type="cellIs" dxfId="129" priority="127" operator="equal">
      <formula>"Extremo"</formula>
    </cfRule>
    <cfRule type="cellIs" dxfId="128" priority="128" operator="equal">
      <formula>"Alto"</formula>
    </cfRule>
    <cfRule type="cellIs" dxfId="127" priority="129" operator="equal">
      <formula>"Moderado"</formula>
    </cfRule>
    <cfRule type="cellIs" dxfId="126" priority="130" operator="equal">
      <formula>"Bajo"</formula>
    </cfRule>
  </conditionalFormatting>
  <conditionalFormatting sqref="X37:X42">
    <cfRule type="cellIs" dxfId="125" priority="122" operator="equal">
      <formula>"Muy Alta"</formula>
    </cfRule>
    <cfRule type="cellIs" dxfId="124" priority="123" operator="equal">
      <formula>"Alta"</formula>
    </cfRule>
    <cfRule type="cellIs" dxfId="123" priority="124" operator="equal">
      <formula>"Media"</formula>
    </cfRule>
    <cfRule type="cellIs" dxfId="122" priority="125" operator="equal">
      <formula>"Baja"</formula>
    </cfRule>
    <cfRule type="cellIs" dxfId="121" priority="126" operator="equal">
      <formula>"Muy Baja"</formula>
    </cfRule>
  </conditionalFormatting>
  <conditionalFormatting sqref="Z37:Z42">
    <cfRule type="cellIs" dxfId="120" priority="117" operator="equal">
      <formula>"Catastrófico"</formula>
    </cfRule>
    <cfRule type="cellIs" dxfId="119" priority="118" operator="equal">
      <formula>"Mayor"</formula>
    </cfRule>
    <cfRule type="cellIs" dxfId="118" priority="119" operator="equal">
      <formula>"Moderado"</formula>
    </cfRule>
    <cfRule type="cellIs" dxfId="117" priority="120" operator="equal">
      <formula>"Menor"</formula>
    </cfRule>
    <cfRule type="cellIs" dxfId="116" priority="121" operator="equal">
      <formula>"Leve"</formula>
    </cfRule>
  </conditionalFormatting>
  <conditionalFormatting sqref="AB37:AB42">
    <cfRule type="cellIs" dxfId="115" priority="113" operator="equal">
      <formula>"Extremo"</formula>
    </cfRule>
    <cfRule type="cellIs" dxfId="114" priority="114" operator="equal">
      <formula>"Alto"</formula>
    </cfRule>
    <cfRule type="cellIs" dxfId="113" priority="115" operator="equal">
      <formula>"Moderado"</formula>
    </cfRule>
    <cfRule type="cellIs" dxfId="112" priority="116" operator="equal">
      <formula>"Bajo"</formula>
    </cfRule>
  </conditionalFormatting>
  <conditionalFormatting sqref="H49">
    <cfRule type="cellIs" dxfId="111" priority="108" operator="equal">
      <formula>"Muy Alta"</formula>
    </cfRule>
    <cfRule type="cellIs" dxfId="110" priority="109" operator="equal">
      <formula>"Alta"</formula>
    </cfRule>
    <cfRule type="cellIs" dxfId="109" priority="110" operator="equal">
      <formula>"Media"</formula>
    </cfRule>
    <cfRule type="cellIs" dxfId="108" priority="111" operator="equal">
      <formula>"Baja"</formula>
    </cfRule>
    <cfRule type="cellIs" dxfId="107" priority="112" operator="equal">
      <formula>"Muy Baja"</formula>
    </cfRule>
  </conditionalFormatting>
  <conditionalFormatting sqref="K49">
    <cfRule type="cellIs" dxfId="106" priority="103" operator="equal">
      <formula>"Catastrófico"</formula>
    </cfRule>
    <cfRule type="cellIs" dxfId="105" priority="104" operator="equal">
      <formula>"Mayor"</formula>
    </cfRule>
    <cfRule type="cellIs" dxfId="104" priority="105" operator="equal">
      <formula>"Moderado"</formula>
    </cfRule>
    <cfRule type="cellIs" dxfId="103" priority="106" operator="equal">
      <formula>"Menor"</formula>
    </cfRule>
    <cfRule type="cellIs" dxfId="102" priority="107" operator="equal">
      <formula>"Leve"</formula>
    </cfRule>
  </conditionalFormatting>
  <conditionalFormatting sqref="M49">
    <cfRule type="cellIs" dxfId="101" priority="99" operator="equal">
      <formula>"Extremo"</formula>
    </cfRule>
    <cfRule type="cellIs" dxfId="100" priority="100" operator="equal">
      <formula>"Alto"</formula>
    </cfRule>
    <cfRule type="cellIs" dxfId="99" priority="101" operator="equal">
      <formula>"Moderado"</formula>
    </cfRule>
    <cfRule type="cellIs" dxfId="98" priority="102" operator="equal">
      <formula>"Bajo"</formula>
    </cfRule>
  </conditionalFormatting>
  <conditionalFormatting sqref="X49:X54">
    <cfRule type="cellIs" dxfId="97" priority="94" operator="equal">
      <formula>"Muy Alta"</formula>
    </cfRule>
    <cfRule type="cellIs" dxfId="96" priority="95" operator="equal">
      <formula>"Alta"</formula>
    </cfRule>
    <cfRule type="cellIs" dxfId="95" priority="96" operator="equal">
      <formula>"Media"</formula>
    </cfRule>
    <cfRule type="cellIs" dxfId="94" priority="97" operator="equal">
      <formula>"Baja"</formula>
    </cfRule>
    <cfRule type="cellIs" dxfId="93" priority="98" operator="equal">
      <formula>"Muy Baja"</formula>
    </cfRule>
  </conditionalFormatting>
  <conditionalFormatting sqref="Z49:Z54">
    <cfRule type="cellIs" dxfId="92" priority="89" operator="equal">
      <formula>"Catastrófico"</formula>
    </cfRule>
    <cfRule type="cellIs" dxfId="91" priority="90" operator="equal">
      <formula>"Mayor"</formula>
    </cfRule>
    <cfRule type="cellIs" dxfId="90" priority="91" operator="equal">
      <formula>"Moderado"</formula>
    </cfRule>
    <cfRule type="cellIs" dxfId="89" priority="92" operator="equal">
      <formula>"Menor"</formula>
    </cfRule>
    <cfRule type="cellIs" dxfId="88" priority="93" operator="equal">
      <formula>"Leve"</formula>
    </cfRule>
  </conditionalFormatting>
  <conditionalFormatting sqref="AB49:AB54">
    <cfRule type="cellIs" dxfId="87" priority="85" operator="equal">
      <formula>"Extremo"</formula>
    </cfRule>
    <cfRule type="cellIs" dxfId="86" priority="86" operator="equal">
      <formula>"Alto"</formula>
    </cfRule>
    <cfRule type="cellIs" dxfId="85" priority="87" operator="equal">
      <formula>"Moderado"</formula>
    </cfRule>
    <cfRule type="cellIs" dxfId="84" priority="88" operator="equal">
      <formula>"Bajo"</formula>
    </cfRule>
  </conditionalFormatting>
  <conditionalFormatting sqref="H43">
    <cfRule type="cellIs" dxfId="83" priority="80" operator="equal">
      <formula>"Muy Alta"</formula>
    </cfRule>
    <cfRule type="cellIs" dxfId="82" priority="81" operator="equal">
      <formula>"Alta"</formula>
    </cfRule>
    <cfRule type="cellIs" dxfId="81" priority="82" operator="equal">
      <formula>"Media"</formula>
    </cfRule>
    <cfRule type="cellIs" dxfId="80" priority="83" operator="equal">
      <formula>"Baja"</formula>
    </cfRule>
    <cfRule type="cellIs" dxfId="79" priority="84" operator="equal">
      <formula>"Muy Baja"</formula>
    </cfRule>
  </conditionalFormatting>
  <conditionalFormatting sqref="K43">
    <cfRule type="cellIs" dxfId="78" priority="75" operator="equal">
      <formula>"Catastrófico"</formula>
    </cfRule>
    <cfRule type="cellIs" dxfId="77" priority="76" operator="equal">
      <formula>"Mayor"</formula>
    </cfRule>
    <cfRule type="cellIs" dxfId="76" priority="77" operator="equal">
      <formula>"Moderado"</formula>
    </cfRule>
    <cfRule type="cellIs" dxfId="75" priority="78" operator="equal">
      <formula>"Menor"</formula>
    </cfRule>
    <cfRule type="cellIs" dxfId="74" priority="79" operator="equal">
      <formula>"Leve"</formula>
    </cfRule>
  </conditionalFormatting>
  <conditionalFormatting sqref="M43">
    <cfRule type="cellIs" dxfId="73" priority="71" operator="equal">
      <formula>"Extremo"</formula>
    </cfRule>
    <cfRule type="cellIs" dxfId="72" priority="72" operator="equal">
      <formula>"Alto"</formula>
    </cfRule>
    <cfRule type="cellIs" dxfId="71" priority="73" operator="equal">
      <formula>"Moderado"</formula>
    </cfRule>
    <cfRule type="cellIs" dxfId="70" priority="74" operator="equal">
      <formula>"Bajo"</formula>
    </cfRule>
  </conditionalFormatting>
  <conditionalFormatting sqref="X43:X48">
    <cfRule type="cellIs" dxfId="69" priority="66" operator="equal">
      <formula>"Muy Alta"</formula>
    </cfRule>
    <cfRule type="cellIs" dxfId="68" priority="67" operator="equal">
      <formula>"Alta"</formula>
    </cfRule>
    <cfRule type="cellIs" dxfId="67" priority="68" operator="equal">
      <formula>"Media"</formula>
    </cfRule>
    <cfRule type="cellIs" dxfId="66" priority="69" operator="equal">
      <formula>"Baja"</formula>
    </cfRule>
    <cfRule type="cellIs" dxfId="65" priority="70" operator="equal">
      <formula>"Muy Baja"</formula>
    </cfRule>
  </conditionalFormatting>
  <conditionalFormatting sqref="Z43:Z48">
    <cfRule type="cellIs" dxfId="64" priority="61" operator="equal">
      <formula>"Catastrófico"</formula>
    </cfRule>
    <cfRule type="cellIs" dxfId="63" priority="62" operator="equal">
      <formula>"Mayor"</formula>
    </cfRule>
    <cfRule type="cellIs" dxfId="62" priority="63" operator="equal">
      <formula>"Moderado"</formula>
    </cfRule>
    <cfRule type="cellIs" dxfId="61" priority="64" operator="equal">
      <formula>"Menor"</formula>
    </cfRule>
    <cfRule type="cellIs" dxfId="60" priority="65" operator="equal">
      <formula>"Leve"</formula>
    </cfRule>
  </conditionalFormatting>
  <conditionalFormatting sqref="AB43:AB48">
    <cfRule type="cellIs" dxfId="59" priority="57" operator="equal">
      <formula>"Extremo"</formula>
    </cfRule>
    <cfRule type="cellIs" dxfId="58" priority="58" operator="equal">
      <formula>"Alto"</formula>
    </cfRule>
    <cfRule type="cellIs" dxfId="57" priority="59" operator="equal">
      <formula>"Moderado"</formula>
    </cfRule>
    <cfRule type="cellIs" dxfId="56" priority="60" operator="equal">
      <formula>"Bajo"</formula>
    </cfRule>
  </conditionalFormatting>
  <conditionalFormatting sqref="H55">
    <cfRule type="cellIs" dxfId="55" priority="52" operator="equal">
      <formula>"Muy Alta"</formula>
    </cfRule>
    <cfRule type="cellIs" dxfId="54" priority="53" operator="equal">
      <formula>"Alta"</formula>
    </cfRule>
    <cfRule type="cellIs" dxfId="53" priority="54" operator="equal">
      <formula>"Media"</formula>
    </cfRule>
    <cfRule type="cellIs" dxfId="52" priority="55" operator="equal">
      <formula>"Baja"</formula>
    </cfRule>
    <cfRule type="cellIs" dxfId="51" priority="56" operator="equal">
      <formula>"Muy Baja"</formula>
    </cfRule>
  </conditionalFormatting>
  <conditionalFormatting sqref="K55">
    <cfRule type="cellIs" dxfId="50" priority="47" operator="equal">
      <formula>"Catastrófico"</formula>
    </cfRule>
    <cfRule type="cellIs" dxfId="49" priority="48" operator="equal">
      <formula>"Mayor"</formula>
    </cfRule>
    <cfRule type="cellIs" dxfId="48" priority="49" operator="equal">
      <formula>"Moderado"</formula>
    </cfRule>
    <cfRule type="cellIs" dxfId="47" priority="50" operator="equal">
      <formula>"Menor"</formula>
    </cfRule>
    <cfRule type="cellIs" dxfId="46" priority="51" operator="equal">
      <formula>"Leve"</formula>
    </cfRule>
  </conditionalFormatting>
  <conditionalFormatting sqref="M55">
    <cfRule type="cellIs" dxfId="45" priority="43" operator="equal">
      <formula>"Extremo"</formula>
    </cfRule>
    <cfRule type="cellIs" dxfId="44" priority="44" operator="equal">
      <formula>"Alto"</formula>
    </cfRule>
    <cfRule type="cellIs" dxfId="43" priority="45" operator="equal">
      <formula>"Moderado"</formula>
    </cfRule>
    <cfRule type="cellIs" dxfId="42" priority="46" operator="equal">
      <formula>"Bajo"</formula>
    </cfRule>
  </conditionalFormatting>
  <conditionalFormatting sqref="X55:X60">
    <cfRule type="cellIs" dxfId="41" priority="38" operator="equal">
      <formula>"Muy Alta"</formula>
    </cfRule>
    <cfRule type="cellIs" dxfId="40" priority="39" operator="equal">
      <formula>"Alta"</formula>
    </cfRule>
    <cfRule type="cellIs" dxfId="39" priority="40" operator="equal">
      <formula>"Media"</formula>
    </cfRule>
    <cfRule type="cellIs" dxfId="38" priority="41" operator="equal">
      <formula>"Baja"</formula>
    </cfRule>
    <cfRule type="cellIs" dxfId="37" priority="42" operator="equal">
      <formula>"Muy Baja"</formula>
    </cfRule>
  </conditionalFormatting>
  <conditionalFormatting sqref="Z55:Z60">
    <cfRule type="cellIs" dxfId="36" priority="33" operator="equal">
      <formula>"Catastrófico"</formula>
    </cfRule>
    <cfRule type="cellIs" dxfId="35" priority="34" operator="equal">
      <formula>"Mayor"</formula>
    </cfRule>
    <cfRule type="cellIs" dxfId="34" priority="35" operator="equal">
      <formula>"Moderado"</formula>
    </cfRule>
    <cfRule type="cellIs" dxfId="33" priority="36" operator="equal">
      <formula>"Menor"</formula>
    </cfRule>
    <cfRule type="cellIs" dxfId="32" priority="37" operator="equal">
      <formula>"Leve"</formula>
    </cfRule>
  </conditionalFormatting>
  <conditionalFormatting sqref="AB55:AB60">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H61">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K61">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M61">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X61:X66">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Z61:Z66">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B61:AB6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whole" allowBlank="1" showInputMessage="1" showErrorMessage="1" sqref="G13:G72">
      <formula1>0</formula1>
      <formula2>1000000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7">
        <x14:dataValidation type="custom" allowBlank="1" showInputMessage="1" showErrorMessage="1" error="Recuerde que las acciones se generan bajo la medida de mitigar el riesgo">
          <x14:formula1>
            <xm:f>IF(OR(AC17='Listas Desplegables'!$B$2,AC17='Listas Desplegables'!$B$3,AC17='Listas Desplegables'!$B$4),ISBLANK(AC17),ISTEXT(AC17))</xm:f>
          </x14:formula1>
          <xm:sqref>AF17:AF18 AF71:AF72 AF29:AF30 AF23:AF24 AF35:AF36 AF47:AF48 AF41:AF42 AF53:AF54 AF65:AF66 AF59:AF60</xm:sqref>
        </x14:dataValidation>
        <x14:dataValidation type="custom" allowBlank="1" showInputMessage="1" showErrorMessage="1" error="Recuerde que las acciones se generan bajo la medida de mitigar el riesgo">
          <x14:formula1>
            <xm:f>IF(OR(AC17='Listas Desplegables'!$B$2,AC17='Listas Desplegables'!$B$3,AC17='Listas Desplegables'!$B$4),ISBLANK(AC17),ISTEXT(AC17))</xm:f>
          </x14:formula1>
          <xm:sqref>AE17:AE18 AE71:AE72 AE29:AE30 AE23:AE24 AE35:AE36 AE47:AE48 AE41:AE42 AE53:AE54 AE65:AE66 AE59:AE60</xm:sqref>
        </x14:dataValidation>
        <x14:dataValidation type="custom" allowBlank="1" showInputMessage="1" showErrorMessage="1" error="Recuerde que las acciones se generan bajo la medida de mitigar el riesgo">
          <x14:formula1>
            <xm:f>IF(OR(AC17='Listas Desplegables'!$B$2,AC17='Listas Desplegables'!$B$3,AC17='Listas Desplegables'!$B$4),ISBLANK(AC17),ISTEXT(AC17))</xm:f>
          </x14:formula1>
          <xm:sqref>AD17:AD18 AD71:AD72 AD29:AD30 AD23:AD24 AD35:AD36 AD47:AD48 AD41:AD42 AD53:AD54 AD65:AD66 AD59:AD60</xm:sqref>
        </x14:dataValidation>
        <x14:dataValidation type="list" allowBlank="1" showInputMessage="1" showErrorMessage="1">
          <x14:formula1>
            <xm:f>'Listas Desplegables'!$B$2:$B$5</xm:f>
          </x14:formula1>
          <xm:sqref>AC13:AC72</xm:sqref>
        </x14:dataValidation>
        <x14:dataValidation type="list" allowBlank="1" showInputMessage="1" showErrorMessage="1">
          <x14:formula1>
            <xm:f>'Listas Desplegables'!$B$13:$B$14</xm:f>
          </x14:formula1>
          <xm:sqref>F13:F72</xm:sqref>
        </x14:dataValidation>
        <x14:dataValidation type="list" allowBlank="1" showInputMessage="1" showErrorMessage="1">
          <x14:formula1>
            <xm:f>'5.Tabla Valoración de Controles'!$D$19:$D$20</xm:f>
          </x14:formula1>
          <xm:sqref>V17:V18 V71:V72 V29:V30 V23:V24 V35:V36 V47:V48 V41:V42 V53:V54 V65:V66 V59:V60</xm:sqref>
        </x14:dataValidation>
        <x14:dataValidation type="list" allowBlank="1" showInputMessage="1" showErrorMessage="1">
          <x14:formula1>
            <xm:f>'Listas Desplegables'!$B$9:$B$10</xm:f>
          </x14:formula1>
          <xm:sqref>AG13:AG72</xm:sqref>
        </x14:dataValidation>
        <x14:dataValidation type="list" allowBlank="1" showInputMessage="1" showErrorMessage="1">
          <x14:formula1>
            <xm:f>'5.Tabla Valoración de Controles'!$D$17:$D$18</xm:f>
          </x14:formula1>
          <xm:sqref>U17:U18 U71:U72 U29:U30 U23:U24 U35:U36 U47:U48 U41:U42 U53:U54 U65:U66 U59:U60</xm:sqref>
        </x14:dataValidation>
        <x14:dataValidation type="list" allowBlank="1" showInputMessage="1" showErrorMessage="1">
          <x14:formula1>
            <xm:f>'5.Tabla Valoración de Controles'!$D$15:$D$16</xm:f>
          </x14:formula1>
          <xm:sqref>T17:T18 T71:T72 T29:T30 T23:T24 T35:T36 T47:T48 T41:T42 T53:T54 T65:T66 T59:T60</xm:sqref>
        </x14:dataValidation>
        <x14:dataValidation type="list" allowBlank="1" showInputMessage="1" showErrorMessage="1">
          <x14:formula1>
            <xm:f>'5.Tabla Valoración de Controles'!$D$13:$D$14</xm:f>
          </x14:formula1>
          <xm:sqref>R17:R18 R71:R72 R29:R30 R23:R24 R35:R36 R47:R48 R41:R42 R53:R54 R65:R66 R59:R60</xm:sqref>
        </x14:dataValidation>
        <x14:dataValidation type="list" allowBlank="1" showInputMessage="1" showErrorMessage="1">
          <x14:formula1>
            <xm:f>'5.Tabla Valoración de Controles'!$D$10:$D$12</xm:f>
          </x14:formula1>
          <xm:sqref>Q17:Q18 Q71:Q72 Q29:Q30 Q23:Q24 Q35:Q36 Q47:Q48 Q41:Q42 Q53:Q54 Q65:Q66 Q59:Q60</xm:sqref>
        </x14:dataValidation>
        <x14:dataValidation type="list" allowBlank="1" showInputMessage="1" showErrorMessage="1">
          <x14:formula1>
            <xm:f>'Listas Desplegables'!$G$2:$G$4</xm:f>
          </x14:formula1>
          <xm:sqref>Q13:Q16 Q19:Q22 Q67:Q70 Q31:Q34 Q25:Q28 Q37:Q40 Q49:Q52 Q43:Q46 Q55:Q58 Q61:Q64</xm:sqref>
        </x14:dataValidation>
        <x14:dataValidation type="list" allowBlank="1" showInputMessage="1" showErrorMessage="1">
          <x14:formula1>
            <xm:f>'Listas Desplegables'!$H$2:$H$3</xm:f>
          </x14:formula1>
          <xm:sqref>R13:R16 R19:R22 R67:R70 R31:R34 R25:R28 R37:R40 R49:R52 R43:R46 R55:R58 R61:R64</xm:sqref>
        </x14:dataValidation>
        <x14:dataValidation type="list" allowBlank="1" showInputMessage="1" showErrorMessage="1">
          <x14:formula1>
            <xm:f>'Listas Desplegables'!$I$2:$I$3</xm:f>
          </x14:formula1>
          <xm:sqref>T13:T16 T19:T22 T67:T70 T31:T34 T25:T28 T37:T40 T49:T52 T43:T46 T55:T58 T61:T64</xm:sqref>
        </x14:dataValidation>
        <x14:dataValidation type="list" allowBlank="1" showInputMessage="1" showErrorMessage="1">
          <x14:formula1>
            <xm:f>'Listas Desplegables'!$J$2:$J$3</xm:f>
          </x14:formula1>
          <xm:sqref>U13:U16 U19:U22 U67:U70 U31:U34 U25:U28 U37:U40 U49:U52 U43:U46 U55:U58 U61:U64</xm:sqref>
        </x14:dataValidation>
        <x14:dataValidation type="list" allowBlank="1" showInputMessage="1" showErrorMessage="1">
          <x14:formula1>
            <xm:f>'Listas Desplegables'!$K$2:$K$3</xm:f>
          </x14:formula1>
          <xm:sqref>V13:V16 V19:V22 V67:V70 V31:V34 V25:V28 V37:V40 V49:V52 V43:V46 V55:V58 V61:V64</xm:sqref>
        </x14:dataValidation>
        <x14:dataValidation type="list" allowBlank="1" showInputMessage="1" showErrorMessage="1">
          <x14:formula1>
            <xm:f>'4.Tabla de Impacto'!$C$17:$C$26</xm:f>
          </x14:formula1>
          <xm:sqref>J13:J72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1"/>
  <sheetViews>
    <sheetView showGridLines="0" zoomScaleNormal="100" workbookViewId="0">
      <selection activeCell="C1" sqref="C1:H2"/>
    </sheetView>
  </sheetViews>
  <sheetFormatPr baseColWidth="10" defaultColWidth="11.42578125" defaultRowHeight="18" x14ac:dyDescent="0.25"/>
  <cols>
    <col min="1" max="1" width="3.7109375" style="49" customWidth="1"/>
    <col min="2" max="2" width="14.5703125" style="49" customWidth="1"/>
    <col min="3" max="8" width="20.7109375" style="49" customWidth="1"/>
    <col min="9" max="16384" width="11.42578125" style="49"/>
  </cols>
  <sheetData>
    <row r="1" spans="1:37" customFormat="1" ht="16.5" customHeight="1" x14ac:dyDescent="0.25">
      <c r="B1" s="124"/>
      <c r="C1" s="133" t="s">
        <v>198</v>
      </c>
      <c r="D1" s="134"/>
      <c r="E1" s="134"/>
      <c r="F1" s="134"/>
      <c r="G1" s="134"/>
      <c r="H1" s="135"/>
      <c r="I1" s="139" t="s">
        <v>60</v>
      </c>
      <c r="J1" s="139"/>
    </row>
    <row r="2" spans="1:37" customFormat="1" ht="16.5" customHeight="1" x14ac:dyDescent="0.25">
      <c r="B2" s="125"/>
      <c r="C2" s="136"/>
      <c r="D2" s="137"/>
      <c r="E2" s="137"/>
      <c r="F2" s="137"/>
      <c r="G2" s="137"/>
      <c r="H2" s="138"/>
      <c r="I2" s="139"/>
      <c r="J2" s="139"/>
    </row>
    <row r="3" spans="1:37" customFormat="1" ht="16.5" customHeight="1" x14ac:dyDescent="0.25">
      <c r="B3" s="125"/>
      <c r="C3" s="140" t="s">
        <v>61</v>
      </c>
      <c r="D3" s="141"/>
      <c r="E3" s="141"/>
      <c r="F3" s="141"/>
      <c r="G3" s="141"/>
      <c r="H3" s="142"/>
      <c r="I3" s="139" t="s">
        <v>62</v>
      </c>
      <c r="J3" s="139"/>
    </row>
    <row r="4" spans="1:37" customFormat="1" ht="16.5" customHeight="1" x14ac:dyDescent="0.25">
      <c r="B4" s="126"/>
      <c r="C4" s="136"/>
      <c r="D4" s="137"/>
      <c r="E4" s="137"/>
      <c r="F4" s="137"/>
      <c r="G4" s="137"/>
      <c r="H4" s="138"/>
      <c r="I4" s="139" t="s">
        <v>154</v>
      </c>
      <c r="J4" s="139"/>
    </row>
    <row r="5" spans="1:37" customFormat="1" ht="16.5" customHeight="1" x14ac:dyDescent="0.3">
      <c r="B5" s="127" t="s">
        <v>64</v>
      </c>
      <c r="C5" s="128"/>
      <c r="D5" s="127" t="s">
        <v>65</v>
      </c>
      <c r="E5" s="128"/>
      <c r="F5" s="128"/>
      <c r="G5" s="129"/>
      <c r="H5" s="143" t="s">
        <v>66</v>
      </c>
      <c r="I5" s="144"/>
      <c r="J5" s="145"/>
    </row>
    <row r="6" spans="1:37" customFormat="1" ht="16.5" x14ac:dyDescent="0.3">
      <c r="B6" s="70"/>
      <c r="C6" s="70"/>
      <c r="D6" s="70"/>
      <c r="E6" s="70"/>
      <c r="F6" s="70"/>
      <c r="G6" s="70"/>
      <c r="H6" s="71"/>
      <c r="I6" s="71"/>
      <c r="J6" s="71"/>
    </row>
    <row r="7" spans="1:37" x14ac:dyDescent="0.25">
      <c r="A7" s="48"/>
      <c r="B7"/>
      <c r="C7"/>
      <c r="D7"/>
      <c r="E7" s="48"/>
      <c r="F7" s="48"/>
      <c r="G7" s="48"/>
      <c r="H7" s="48"/>
      <c r="I7" s="48"/>
      <c r="J7" s="48"/>
      <c r="K7" s="48"/>
      <c r="L7" s="48"/>
      <c r="M7" s="48"/>
      <c r="N7" s="48"/>
      <c r="O7" s="48"/>
      <c r="P7" s="48"/>
      <c r="Q7" s="48"/>
      <c r="R7" s="48"/>
      <c r="S7" s="48"/>
      <c r="T7" s="48"/>
      <c r="U7" s="48"/>
      <c r="V7" s="48"/>
      <c r="W7" s="48"/>
      <c r="X7" s="48"/>
      <c r="Y7" s="48"/>
      <c r="Z7" s="48"/>
      <c r="AA7" s="48"/>
      <c r="AB7" s="48"/>
      <c r="AC7" s="48"/>
      <c r="AD7" s="48"/>
      <c r="AE7" s="48"/>
    </row>
    <row r="8" spans="1:37" x14ac:dyDescent="0.25">
      <c r="A8" s="48"/>
      <c r="B8"/>
      <c r="C8"/>
      <c r="D8"/>
      <c r="E8" s="48"/>
      <c r="F8" s="48"/>
      <c r="G8" s="48"/>
      <c r="H8" s="48"/>
      <c r="I8" s="48"/>
      <c r="J8" s="48"/>
      <c r="K8" s="48"/>
      <c r="L8" s="48"/>
      <c r="M8" s="48"/>
      <c r="N8" s="48"/>
      <c r="O8" s="48"/>
      <c r="P8" s="48"/>
      <c r="Q8" s="48"/>
      <c r="R8" s="48"/>
      <c r="S8" s="48"/>
      <c r="T8" s="48"/>
      <c r="U8" s="48"/>
      <c r="V8" s="48"/>
      <c r="W8" s="48"/>
      <c r="X8" s="48"/>
      <c r="Y8" s="48"/>
      <c r="Z8" s="48"/>
      <c r="AA8" s="48"/>
      <c r="AB8" s="48"/>
      <c r="AC8" s="48"/>
      <c r="AD8" s="48"/>
      <c r="AE8" s="48"/>
    </row>
    <row r="9" spans="1:37" x14ac:dyDescent="0.25">
      <c r="A9" s="48"/>
      <c r="B9"/>
      <c r="C9"/>
      <c r="D9"/>
      <c r="E9" s="48"/>
      <c r="F9" s="48"/>
      <c r="G9" s="48"/>
      <c r="H9" s="48"/>
      <c r="I9" s="48"/>
      <c r="J9" s="48"/>
      <c r="K9" s="48"/>
      <c r="L9" s="48"/>
      <c r="M9" s="48"/>
      <c r="N9" s="48"/>
      <c r="O9" s="48"/>
      <c r="P9" s="48"/>
      <c r="Q9" s="48"/>
      <c r="R9" s="48"/>
      <c r="S9" s="48"/>
      <c r="T9" s="48"/>
      <c r="U9" s="48"/>
      <c r="V9" s="48"/>
      <c r="W9" s="48"/>
      <c r="X9" s="48"/>
      <c r="Y9" s="48"/>
      <c r="Z9" s="48"/>
      <c r="AA9" s="48"/>
      <c r="AB9" s="48"/>
      <c r="AC9" s="48"/>
      <c r="AD9" s="48"/>
      <c r="AE9" s="48"/>
    </row>
    <row r="10" spans="1:37" ht="36" customHeight="1" x14ac:dyDescent="0.25">
      <c r="A10" s="48"/>
      <c r="B10"/>
      <c r="C10"/>
      <c r="D1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row>
    <row r="11" spans="1:37" x14ac:dyDescent="0.25">
      <c r="A11" s="48"/>
      <c r="B11"/>
      <c r="C11"/>
      <c r="D11"/>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row>
    <row r="12" spans="1:37" x14ac:dyDescent="0.25">
      <c r="A12" s="48"/>
      <c r="B12"/>
      <c r="C12"/>
      <c r="D1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row>
    <row r="13" spans="1:37" x14ac:dyDescent="0.25">
      <c r="A13" s="48"/>
      <c r="B13"/>
      <c r="C13"/>
      <c r="D13"/>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row>
    <row r="14" spans="1:37" x14ac:dyDescent="0.25">
      <c r="A14" s="48"/>
      <c r="B14"/>
      <c r="C14"/>
      <c r="D14"/>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row>
    <row r="15" spans="1:37" x14ac:dyDescent="0.25">
      <c r="A15" s="48"/>
      <c r="B15" s="50"/>
      <c r="C15" s="50"/>
      <c r="D15" s="50"/>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row>
    <row r="16" spans="1:37" x14ac:dyDescent="0.25">
      <c r="A16" s="48"/>
      <c r="B16" s="51"/>
      <c r="C16" s="50"/>
      <c r="D16" s="50"/>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row>
    <row r="17" spans="1:37" x14ac:dyDescent="0.25">
      <c r="A17" s="48"/>
      <c r="B17" s="50"/>
      <c r="C17" s="50"/>
      <c r="D17" s="50"/>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row>
    <row r="18" spans="1:37" x14ac:dyDescent="0.25">
      <c r="A18" s="48"/>
      <c r="B18" s="50"/>
      <c r="C18" s="50"/>
      <c r="D18" s="5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7" x14ac:dyDescent="0.25">
      <c r="A19" s="48"/>
      <c r="B19" s="50"/>
      <c r="C19" s="50"/>
      <c r="D19" s="5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row>
    <row r="20" spans="1:37" x14ac:dyDescent="0.25">
      <c r="A20" s="48"/>
      <c r="B20" s="50"/>
      <c r="C20" s="50"/>
      <c r="D20" s="5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1:37" x14ac:dyDescent="0.25">
      <c r="A21" s="48"/>
      <c r="B21" s="50"/>
      <c r="C21" s="50"/>
      <c r="D21" s="5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row>
    <row r="22" spans="1:37" x14ac:dyDescent="0.25">
      <c r="A22" s="48"/>
      <c r="B22" s="50"/>
      <c r="C22" s="50"/>
      <c r="D22" s="5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row>
    <row r="23" spans="1:37" x14ac:dyDescent="0.25">
      <c r="A23" s="48"/>
      <c r="B23" s="50"/>
      <c r="C23" s="50"/>
      <c r="D23" s="5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row>
    <row r="24" spans="1:37" x14ac:dyDescent="0.25">
      <c r="A24" s="48"/>
      <c r="B24" s="72" t="s">
        <v>155</v>
      </c>
      <c r="C24" s="50"/>
      <c r="D24" s="50"/>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row>
    <row r="25" spans="1:37"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1:37"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1:37"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row>
    <row r="28" spans="1:37"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row>
    <row r="29" spans="1:37"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row>
    <row r="30" spans="1:37"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row>
    <row r="31" spans="1:37"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row>
    <row r="32" spans="1:37"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row>
    <row r="33" spans="1:37"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row>
    <row r="35" spans="1:37"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1:37"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1:37"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x14ac:dyDescent="0.25">
      <c r="A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row>
    <row r="40" spans="1:37" x14ac:dyDescent="0.25">
      <c r="A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row>
    <row r="41" spans="1:37" x14ac:dyDescent="0.25">
      <c r="A41" s="48"/>
    </row>
    <row r="42" spans="1:37" x14ac:dyDescent="0.25">
      <c r="A42" s="48"/>
    </row>
    <row r="43" spans="1:37" x14ac:dyDescent="0.25">
      <c r="A43" s="48"/>
    </row>
    <row r="44" spans="1:37" x14ac:dyDescent="0.25">
      <c r="A44" s="48"/>
    </row>
    <row r="45" spans="1:37" x14ac:dyDescent="0.25">
      <c r="A45" s="48"/>
    </row>
    <row r="46" spans="1:37" x14ac:dyDescent="0.25">
      <c r="A46" s="48"/>
    </row>
    <row r="47" spans="1:37" x14ac:dyDescent="0.25">
      <c r="A47" s="48"/>
    </row>
    <row r="48" spans="1:37" x14ac:dyDescent="0.25">
      <c r="A48" s="48"/>
    </row>
    <row r="49" spans="1:1" x14ac:dyDescent="0.25">
      <c r="A49" s="48"/>
    </row>
    <row r="50" spans="1:1" x14ac:dyDescent="0.25">
      <c r="A50" s="48"/>
    </row>
    <row r="51" spans="1:1" x14ac:dyDescent="0.25">
      <c r="A51" s="48"/>
    </row>
    <row r="52" spans="1:1" x14ac:dyDescent="0.25">
      <c r="A52" s="48"/>
    </row>
    <row r="53" spans="1:1" x14ac:dyDescent="0.25">
      <c r="A53" s="48"/>
    </row>
    <row r="54" spans="1:1" x14ac:dyDescent="0.25">
      <c r="A54" s="48"/>
    </row>
    <row r="55" spans="1:1" x14ac:dyDescent="0.25">
      <c r="A55" s="48"/>
    </row>
    <row r="56" spans="1:1" x14ac:dyDescent="0.25">
      <c r="A56" s="48"/>
    </row>
    <row r="57" spans="1:1" x14ac:dyDescent="0.25">
      <c r="A57" s="48"/>
    </row>
    <row r="58" spans="1:1" x14ac:dyDescent="0.25">
      <c r="A58" s="48"/>
    </row>
    <row r="59" spans="1:1" x14ac:dyDescent="0.25">
      <c r="A59" s="48"/>
    </row>
    <row r="60" spans="1:1" x14ac:dyDescent="0.25">
      <c r="A60" s="48"/>
    </row>
    <row r="61" spans="1:1" x14ac:dyDescent="0.25">
      <c r="A61" s="48"/>
    </row>
  </sheetData>
  <sheetProtection algorithmName="SHA-512" hashValue="GeGSgiz9Nlrz7RQKV5fZRHB/JiFJ9zdvgHKemyFF05ol9i8fO5Smi6hnTEisBG0SfckjYNshfllBcd8TeIScaw==" saltValue="gx7pbN68022xglPmE3W1WQ==" spinCount="100000" sheet="1" objects="1" scenarios="1"/>
  <mergeCells count="9">
    <mergeCell ref="H5:J5"/>
    <mergeCell ref="B5:C5"/>
    <mergeCell ref="D5:G5"/>
    <mergeCell ref="B1:B4"/>
    <mergeCell ref="C1:H2"/>
    <mergeCell ref="I1:J2"/>
    <mergeCell ref="C3:H4"/>
    <mergeCell ref="I3:J3"/>
    <mergeCell ref="I4:J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7"/>
  <sheetViews>
    <sheetView showGridLines="0" zoomScaleNormal="100" workbookViewId="0">
      <selection activeCell="C1" sqref="C1:H2"/>
    </sheetView>
  </sheetViews>
  <sheetFormatPr baseColWidth="10" defaultColWidth="11.42578125" defaultRowHeight="18" x14ac:dyDescent="0.25"/>
  <cols>
    <col min="1" max="1" width="3.7109375" style="49" customWidth="1"/>
    <col min="2" max="2" width="14.5703125" style="49" customWidth="1"/>
    <col min="3" max="8" width="20.7109375" style="49" customWidth="1"/>
    <col min="9" max="16384" width="11.42578125" style="49"/>
  </cols>
  <sheetData>
    <row r="1" spans="1:21" customFormat="1" ht="16.5" customHeight="1" x14ac:dyDescent="0.25">
      <c r="B1" s="124"/>
      <c r="C1" s="133" t="s">
        <v>198</v>
      </c>
      <c r="D1" s="134"/>
      <c r="E1" s="134"/>
      <c r="F1" s="134"/>
      <c r="G1" s="134"/>
      <c r="H1" s="135"/>
      <c r="I1" s="139" t="s">
        <v>60</v>
      </c>
      <c r="J1" s="139"/>
    </row>
    <row r="2" spans="1:21" customFormat="1" ht="16.5" customHeight="1" x14ac:dyDescent="0.25">
      <c r="B2" s="125"/>
      <c r="C2" s="136"/>
      <c r="D2" s="137"/>
      <c r="E2" s="137"/>
      <c r="F2" s="137"/>
      <c r="G2" s="137"/>
      <c r="H2" s="138"/>
      <c r="I2" s="139"/>
      <c r="J2" s="139"/>
    </row>
    <row r="3" spans="1:21" customFormat="1" ht="16.5" customHeight="1" x14ac:dyDescent="0.25">
      <c r="B3" s="125"/>
      <c r="C3" s="140" t="s">
        <v>61</v>
      </c>
      <c r="D3" s="141"/>
      <c r="E3" s="141"/>
      <c r="F3" s="141"/>
      <c r="G3" s="141"/>
      <c r="H3" s="142"/>
      <c r="I3" s="139" t="s">
        <v>62</v>
      </c>
      <c r="J3" s="139"/>
    </row>
    <row r="4" spans="1:21" customFormat="1" ht="16.5" customHeight="1" x14ac:dyDescent="0.25">
      <c r="B4" s="126"/>
      <c r="C4" s="136"/>
      <c r="D4" s="137"/>
      <c r="E4" s="137"/>
      <c r="F4" s="137"/>
      <c r="G4" s="137"/>
      <c r="H4" s="138"/>
      <c r="I4" s="139" t="s">
        <v>156</v>
      </c>
      <c r="J4" s="139"/>
    </row>
    <row r="5" spans="1:21" customFormat="1" ht="16.5" customHeight="1" x14ac:dyDescent="0.3">
      <c r="B5" s="127" t="s">
        <v>64</v>
      </c>
      <c r="C5" s="128"/>
      <c r="D5" s="127" t="s">
        <v>65</v>
      </c>
      <c r="E5" s="128"/>
      <c r="F5" s="128"/>
      <c r="G5" s="129"/>
      <c r="H5" s="143" t="s">
        <v>66</v>
      </c>
      <c r="I5" s="144"/>
      <c r="J5" s="145"/>
    </row>
    <row r="6" spans="1:21" customFormat="1" ht="18.75" customHeight="1" x14ac:dyDescent="0.3">
      <c r="B6" s="70"/>
      <c r="C6" s="70"/>
      <c r="D6" s="70"/>
      <c r="E6" s="70"/>
      <c r="F6" s="70"/>
      <c r="G6" s="70"/>
      <c r="H6" s="71"/>
      <c r="I6" s="71"/>
      <c r="J6" s="71"/>
    </row>
    <row r="7" spans="1:21" x14ac:dyDescent="0.25">
      <c r="A7" s="48"/>
      <c r="B7"/>
      <c r="C7"/>
      <c r="D7"/>
      <c r="E7" s="48"/>
      <c r="F7" s="48"/>
      <c r="G7" s="48"/>
      <c r="H7" s="48"/>
      <c r="I7" s="48"/>
      <c r="J7" s="48"/>
      <c r="K7" s="48"/>
      <c r="L7" s="48"/>
      <c r="M7" s="48"/>
      <c r="N7" s="48"/>
      <c r="O7" s="48"/>
      <c r="P7" s="48"/>
      <c r="Q7" s="48"/>
      <c r="R7" s="48"/>
      <c r="S7" s="48"/>
      <c r="T7" s="48"/>
      <c r="U7" s="48"/>
    </row>
    <row r="8" spans="1:21" ht="15.95" customHeight="1" x14ac:dyDescent="0.25">
      <c r="A8" s="48"/>
      <c r="B8"/>
      <c r="C8"/>
      <c r="D8"/>
      <c r="E8" s="48"/>
      <c r="F8" s="48"/>
      <c r="G8" s="48"/>
      <c r="H8" s="48"/>
      <c r="I8" s="48"/>
      <c r="J8" s="48"/>
      <c r="K8" s="48"/>
      <c r="L8" s="48"/>
      <c r="M8" s="48"/>
      <c r="N8" s="48"/>
      <c r="O8" s="48"/>
      <c r="P8" s="48"/>
      <c r="Q8" s="48"/>
      <c r="R8" s="48"/>
      <c r="S8" s="48"/>
      <c r="T8" s="48"/>
      <c r="U8" s="48"/>
    </row>
    <row r="9" spans="1:21" ht="20.100000000000001" customHeight="1" x14ac:dyDescent="0.25">
      <c r="A9" s="48"/>
      <c r="B9"/>
      <c r="C9"/>
      <c r="D9"/>
      <c r="E9" s="48"/>
      <c r="F9" s="48"/>
      <c r="G9" s="48"/>
      <c r="H9" s="48"/>
      <c r="I9" s="48"/>
      <c r="J9" s="48"/>
      <c r="K9" s="48"/>
      <c r="L9" s="48"/>
      <c r="M9" s="48"/>
      <c r="N9" s="48"/>
      <c r="O9" s="48"/>
      <c r="P9" s="48"/>
      <c r="Q9" s="48"/>
      <c r="R9" s="48"/>
      <c r="S9" s="48"/>
      <c r="T9" s="48"/>
      <c r="U9" s="48"/>
    </row>
    <row r="10" spans="1:21" ht="36" customHeight="1" x14ac:dyDescent="0.25">
      <c r="A10" s="52" t="s">
        <v>157</v>
      </c>
      <c r="B10"/>
      <c r="C10"/>
      <c r="D10"/>
      <c r="E10" s="48"/>
      <c r="F10" s="48"/>
      <c r="G10" s="48"/>
      <c r="H10" s="48"/>
      <c r="I10" s="48"/>
      <c r="J10" s="48"/>
      <c r="K10" s="48"/>
      <c r="L10" s="48"/>
      <c r="M10" s="48"/>
      <c r="N10" s="48"/>
      <c r="O10" s="48"/>
      <c r="P10" s="48"/>
      <c r="Q10" s="48"/>
      <c r="R10" s="48"/>
      <c r="S10" s="48"/>
      <c r="T10" s="48"/>
      <c r="U10" s="48"/>
    </row>
    <row r="11" spans="1:21" ht="36" customHeight="1" x14ac:dyDescent="0.25">
      <c r="A11" s="52" t="s">
        <v>158</v>
      </c>
      <c r="B11"/>
      <c r="C11"/>
      <c r="D11"/>
      <c r="E11" s="48"/>
      <c r="F11" s="48"/>
      <c r="G11" s="48"/>
      <c r="H11" s="48"/>
      <c r="I11" s="48"/>
      <c r="J11" s="48"/>
      <c r="K11" s="48"/>
      <c r="L11" s="48"/>
      <c r="M11" s="48"/>
      <c r="N11" s="48"/>
      <c r="O11" s="48"/>
      <c r="P11" s="48"/>
      <c r="Q11" s="48"/>
      <c r="R11" s="48"/>
      <c r="S11" s="48"/>
      <c r="T11" s="48"/>
      <c r="U11" s="48"/>
    </row>
    <row r="12" spans="1:21" ht="36" customHeight="1" x14ac:dyDescent="0.25">
      <c r="A12" s="52" t="s">
        <v>159</v>
      </c>
      <c r="B12"/>
      <c r="C12"/>
      <c r="D12"/>
      <c r="E12" s="48"/>
      <c r="F12" s="48"/>
      <c r="G12" s="48"/>
      <c r="H12" s="48"/>
      <c r="I12" s="48"/>
      <c r="J12" s="48"/>
      <c r="K12" s="48"/>
      <c r="L12" s="48"/>
      <c r="M12" s="48"/>
      <c r="N12" s="48"/>
      <c r="O12" s="48"/>
      <c r="P12" s="48"/>
      <c r="Q12" s="48"/>
      <c r="R12" s="48"/>
      <c r="S12" s="48"/>
      <c r="T12" s="48"/>
      <c r="U12" s="48"/>
    </row>
    <row r="13" spans="1:21" ht="36" customHeight="1" x14ac:dyDescent="0.25">
      <c r="A13" s="52" t="s">
        <v>160</v>
      </c>
      <c r="B13"/>
      <c r="C13"/>
      <c r="D13"/>
      <c r="E13" s="48"/>
      <c r="F13" s="48"/>
      <c r="G13" s="48"/>
      <c r="H13" s="48"/>
      <c r="I13" s="48"/>
      <c r="J13" s="48"/>
      <c r="K13" s="48"/>
      <c r="L13" s="48"/>
      <c r="M13" s="48"/>
      <c r="N13" s="48"/>
      <c r="O13" s="48"/>
      <c r="P13" s="48"/>
      <c r="Q13" s="48"/>
      <c r="R13" s="48"/>
      <c r="S13" s="48"/>
      <c r="T13" s="48"/>
      <c r="U13" s="48"/>
    </row>
    <row r="14" spans="1:21" ht="36" customHeight="1" x14ac:dyDescent="0.25">
      <c r="A14" s="52" t="s">
        <v>161</v>
      </c>
      <c r="B14"/>
      <c r="C14"/>
      <c r="D14"/>
      <c r="E14" s="48"/>
      <c r="F14" s="48"/>
      <c r="G14" s="48"/>
      <c r="H14" s="48"/>
      <c r="I14" s="48"/>
      <c r="J14" s="48"/>
      <c r="K14" s="48"/>
      <c r="L14" s="48"/>
      <c r="M14" s="48"/>
      <c r="N14" s="48"/>
      <c r="O14" s="48"/>
      <c r="P14" s="48"/>
      <c r="Q14" s="48"/>
      <c r="R14" s="48"/>
      <c r="S14" s="48"/>
      <c r="T14" s="48"/>
      <c r="U14" s="48"/>
    </row>
    <row r="15" spans="1:21" x14ac:dyDescent="0.25">
      <c r="A15" s="52"/>
      <c r="B15" s="52"/>
      <c r="C15" s="53"/>
      <c r="D15" s="53"/>
      <c r="E15" s="48"/>
      <c r="F15" s="48"/>
      <c r="G15" s="48"/>
      <c r="H15" s="48"/>
      <c r="I15" s="48"/>
      <c r="J15" s="48"/>
      <c r="K15" s="48"/>
      <c r="L15" s="48"/>
      <c r="M15" s="48"/>
      <c r="N15" s="48"/>
      <c r="O15" s="48"/>
      <c r="P15" s="48"/>
      <c r="Q15" s="48"/>
      <c r="R15" s="48"/>
      <c r="S15" s="48"/>
      <c r="T15" s="48"/>
      <c r="U15" s="48"/>
    </row>
    <row r="16" spans="1:21" hidden="1" x14ac:dyDescent="0.25">
      <c r="A16" s="52"/>
      <c r="B16" s="54"/>
      <c r="C16" s="54"/>
      <c r="D16" s="54"/>
      <c r="E16" s="48"/>
      <c r="F16" s="48"/>
      <c r="G16" s="48"/>
      <c r="H16" s="48"/>
      <c r="I16" s="48"/>
      <c r="J16" s="48"/>
      <c r="K16" s="48"/>
      <c r="L16" s="48"/>
      <c r="M16" s="48"/>
      <c r="N16" s="48"/>
      <c r="O16" s="48"/>
      <c r="P16" s="48"/>
      <c r="Q16" s="48"/>
      <c r="R16" s="48"/>
      <c r="S16" s="48"/>
      <c r="T16" s="48"/>
      <c r="U16" s="48"/>
    </row>
    <row r="17" spans="1:21" hidden="1" x14ac:dyDescent="0.25">
      <c r="A17" s="52"/>
      <c r="B17" s="52" t="s">
        <v>162</v>
      </c>
      <c r="C17" s="50" t="s">
        <v>163</v>
      </c>
      <c r="D17" s="50" t="s">
        <v>164</v>
      </c>
      <c r="E17" s="48"/>
      <c r="F17" s="48"/>
      <c r="G17" s="48"/>
      <c r="H17" s="48"/>
      <c r="I17" s="48"/>
      <c r="J17" s="48"/>
      <c r="K17" s="48"/>
      <c r="L17" s="48"/>
      <c r="M17" s="48"/>
      <c r="N17" s="48"/>
      <c r="O17" s="48"/>
      <c r="P17" s="48"/>
      <c r="Q17" s="48"/>
      <c r="R17" s="48"/>
      <c r="S17" s="48"/>
      <c r="T17" s="48"/>
      <c r="U17" s="48"/>
    </row>
    <row r="18" spans="1:21" hidden="1" x14ac:dyDescent="0.25">
      <c r="A18" s="52"/>
      <c r="B18" s="52" t="s">
        <v>165</v>
      </c>
      <c r="C18" s="50" t="s">
        <v>166</v>
      </c>
      <c r="D18" s="50" t="s">
        <v>167</v>
      </c>
      <c r="E18" s="48"/>
      <c r="F18" s="48"/>
      <c r="G18" s="48"/>
      <c r="H18" s="48"/>
      <c r="I18" s="48"/>
      <c r="J18" s="48"/>
      <c r="K18" s="48"/>
      <c r="L18" s="48"/>
      <c r="M18" s="48"/>
      <c r="N18" s="48"/>
      <c r="O18" s="48"/>
      <c r="P18" s="48"/>
      <c r="Q18" s="48"/>
      <c r="R18" s="48"/>
      <c r="S18" s="48"/>
      <c r="T18" s="48"/>
      <c r="U18" s="48"/>
    </row>
    <row r="19" spans="1:21" hidden="1" x14ac:dyDescent="0.25">
      <c r="A19" s="52"/>
      <c r="B19" s="52"/>
      <c r="C19" s="50" t="s">
        <v>153</v>
      </c>
      <c r="D19" s="50" t="s">
        <v>168</v>
      </c>
      <c r="E19" s="48"/>
      <c r="F19" s="48"/>
      <c r="G19" s="48"/>
      <c r="H19" s="48"/>
      <c r="I19" s="48"/>
      <c r="J19" s="48"/>
      <c r="K19" s="48"/>
      <c r="L19" s="48"/>
      <c r="M19" s="48"/>
      <c r="N19" s="48"/>
      <c r="O19" s="48"/>
      <c r="P19" s="48"/>
      <c r="Q19" s="48"/>
      <c r="R19" s="48"/>
      <c r="S19" s="48"/>
      <c r="T19" s="48"/>
      <c r="U19" s="48"/>
    </row>
    <row r="20" spans="1:21" hidden="1" x14ac:dyDescent="0.25">
      <c r="A20" s="52"/>
      <c r="B20" s="52"/>
      <c r="C20" s="50" t="s">
        <v>169</v>
      </c>
      <c r="D20" s="50" t="s">
        <v>170</v>
      </c>
      <c r="E20" s="48"/>
      <c r="F20" s="48"/>
      <c r="G20" s="48"/>
      <c r="H20" s="48"/>
      <c r="I20" s="48"/>
      <c r="J20" s="48"/>
      <c r="K20" s="48"/>
      <c r="L20" s="48"/>
      <c r="M20" s="48"/>
      <c r="N20" s="48"/>
      <c r="O20" s="48"/>
      <c r="P20" s="48"/>
      <c r="Q20" s="48"/>
      <c r="R20" s="48"/>
      <c r="S20" s="48"/>
      <c r="T20" s="48"/>
      <c r="U20" s="48"/>
    </row>
    <row r="21" spans="1:21" hidden="1" x14ac:dyDescent="0.25">
      <c r="A21" s="52"/>
      <c r="B21" s="52"/>
      <c r="C21" s="50" t="s">
        <v>144</v>
      </c>
      <c r="D21" s="50" t="s">
        <v>171</v>
      </c>
      <c r="E21" s="48"/>
      <c r="F21" s="48"/>
      <c r="G21" s="48"/>
      <c r="H21" s="48"/>
      <c r="I21" s="48"/>
      <c r="J21" s="48"/>
      <c r="K21" s="48"/>
      <c r="L21" s="48"/>
      <c r="M21" s="48"/>
      <c r="N21" s="48"/>
      <c r="O21" s="48"/>
      <c r="P21" s="48"/>
      <c r="Q21" s="48"/>
      <c r="R21" s="48"/>
      <c r="S21" s="48"/>
      <c r="T21" s="48"/>
      <c r="U21" s="48"/>
    </row>
    <row r="22" spans="1:21" hidden="1" x14ac:dyDescent="0.25">
      <c r="A22" s="52"/>
      <c r="B22" s="52"/>
      <c r="C22" s="50" t="s">
        <v>164</v>
      </c>
      <c r="D22" s="50"/>
      <c r="E22" s="48"/>
      <c r="F22" s="48"/>
      <c r="G22" s="48"/>
      <c r="H22" s="48"/>
      <c r="I22" s="48"/>
      <c r="J22" s="48"/>
      <c r="K22" s="48"/>
      <c r="L22" s="48"/>
      <c r="M22" s="48"/>
      <c r="N22" s="48"/>
      <c r="O22" s="48"/>
    </row>
    <row r="23" spans="1:21" hidden="1" x14ac:dyDescent="0.25">
      <c r="A23" s="52"/>
      <c r="B23" s="52"/>
      <c r="C23" s="50" t="s">
        <v>167</v>
      </c>
      <c r="D23" s="52"/>
      <c r="E23" s="48"/>
      <c r="F23" s="48"/>
      <c r="G23" s="48"/>
      <c r="H23" s="48"/>
      <c r="I23" s="48"/>
      <c r="J23" s="48"/>
      <c r="K23" s="48"/>
      <c r="L23" s="48"/>
      <c r="M23" s="48"/>
      <c r="N23" s="48"/>
      <c r="O23" s="48"/>
    </row>
    <row r="24" spans="1:21" hidden="1" x14ac:dyDescent="0.25">
      <c r="A24" s="52"/>
      <c r="B24" s="50"/>
      <c r="C24" s="50" t="s">
        <v>168</v>
      </c>
      <c r="D24" s="50"/>
      <c r="E24" s="48"/>
      <c r="F24" s="48"/>
      <c r="G24" s="48"/>
      <c r="H24" s="48"/>
      <c r="I24" s="48"/>
      <c r="J24" s="48"/>
      <c r="K24" s="48"/>
      <c r="L24" s="48"/>
      <c r="M24" s="48"/>
      <c r="N24" s="48"/>
      <c r="O24" s="48"/>
    </row>
    <row r="25" spans="1:21" hidden="1" x14ac:dyDescent="0.25">
      <c r="A25" s="52"/>
      <c r="B25" s="50"/>
      <c r="C25" s="50" t="s">
        <v>170</v>
      </c>
      <c r="D25" s="50"/>
      <c r="E25" s="48"/>
      <c r="F25" s="48"/>
      <c r="G25" s="48"/>
      <c r="H25" s="48"/>
      <c r="I25" s="48"/>
      <c r="J25" s="48"/>
      <c r="K25" s="48"/>
      <c r="L25" s="48"/>
      <c r="M25" s="48"/>
      <c r="N25" s="48"/>
      <c r="O25" s="48"/>
    </row>
    <row r="26" spans="1:21" hidden="1" x14ac:dyDescent="0.25">
      <c r="A26" s="52"/>
      <c r="B26" s="50"/>
      <c r="C26" s="50" t="s">
        <v>171</v>
      </c>
      <c r="D26" s="50"/>
      <c r="E26" s="48"/>
      <c r="F26" s="48"/>
      <c r="G26" s="48"/>
      <c r="H26" s="48"/>
      <c r="I26" s="48"/>
      <c r="J26" s="48"/>
      <c r="K26" s="48"/>
      <c r="L26" s="48"/>
      <c r="M26" s="48"/>
      <c r="N26" s="48"/>
      <c r="O26" s="48"/>
    </row>
    <row r="27" spans="1:21" hidden="1" x14ac:dyDescent="0.25">
      <c r="A27" s="52"/>
      <c r="B27" s="50"/>
      <c r="C27" s="50"/>
      <c r="D27" s="50"/>
      <c r="E27" s="48"/>
      <c r="F27" s="48"/>
      <c r="G27" s="48"/>
      <c r="H27" s="48"/>
      <c r="I27" s="48"/>
      <c r="J27" s="48"/>
      <c r="K27" s="48"/>
      <c r="L27" s="48"/>
      <c r="M27" s="48"/>
      <c r="N27" s="48"/>
      <c r="O27" s="48"/>
    </row>
    <row r="28" spans="1:21" x14ac:dyDescent="0.25">
      <c r="A28" s="52"/>
      <c r="B28" s="52"/>
      <c r="C28" s="53"/>
      <c r="D28" s="53"/>
      <c r="E28" s="48"/>
      <c r="F28" s="48"/>
      <c r="G28" s="48"/>
      <c r="H28" s="48"/>
      <c r="I28" s="48"/>
      <c r="J28" s="48"/>
      <c r="K28" s="48"/>
      <c r="L28" s="48"/>
      <c r="M28" s="48"/>
      <c r="N28" s="48"/>
      <c r="O28" s="48"/>
    </row>
    <row r="29" spans="1:21" x14ac:dyDescent="0.25">
      <c r="A29" s="52"/>
      <c r="B29" s="72" t="s">
        <v>155</v>
      </c>
      <c r="C29" s="53"/>
      <c r="D29" s="53"/>
      <c r="E29" s="48"/>
      <c r="F29" s="48"/>
      <c r="G29" s="48"/>
      <c r="H29" s="48"/>
      <c r="I29" s="48"/>
      <c r="J29" s="48"/>
      <c r="K29" s="48"/>
      <c r="L29" s="48"/>
      <c r="M29" s="48"/>
      <c r="N29" s="48"/>
      <c r="O29" s="48"/>
    </row>
    <row r="30" spans="1:21" x14ac:dyDescent="0.25">
      <c r="A30" s="52"/>
      <c r="B30" s="52"/>
      <c r="C30" s="53"/>
      <c r="D30" s="53"/>
      <c r="E30" s="48"/>
      <c r="F30" s="48"/>
      <c r="G30" s="48"/>
      <c r="H30" s="48"/>
      <c r="I30" s="48"/>
      <c r="J30" s="48"/>
      <c r="K30" s="48"/>
      <c r="L30" s="48"/>
      <c r="M30" s="48"/>
      <c r="N30" s="48"/>
      <c r="O30" s="48"/>
    </row>
    <row r="31" spans="1:21" x14ac:dyDescent="0.25">
      <c r="A31" s="52"/>
      <c r="B31" s="52"/>
      <c r="C31" s="53"/>
      <c r="D31" s="53"/>
      <c r="E31" s="48"/>
      <c r="F31" s="48"/>
      <c r="G31" s="48"/>
      <c r="H31" s="48"/>
      <c r="I31" s="48"/>
      <c r="J31" s="48"/>
      <c r="K31" s="48"/>
      <c r="L31" s="48"/>
      <c r="M31" s="48"/>
      <c r="N31" s="48"/>
      <c r="O31" s="48"/>
    </row>
    <row r="32" spans="1:21" x14ac:dyDescent="0.25">
      <c r="A32" s="52"/>
      <c r="B32" s="52"/>
      <c r="C32" s="53"/>
      <c r="D32" s="53"/>
      <c r="E32" s="48"/>
      <c r="F32" s="48"/>
      <c r="G32" s="48"/>
      <c r="H32" s="48"/>
      <c r="I32" s="48"/>
      <c r="J32" s="48"/>
      <c r="K32" s="48"/>
      <c r="L32" s="48"/>
      <c r="M32" s="48"/>
      <c r="N32" s="48"/>
      <c r="O32" s="48"/>
    </row>
    <row r="33" spans="1:15" x14ac:dyDescent="0.25">
      <c r="A33" s="52"/>
      <c r="B33" s="52"/>
      <c r="C33" s="53"/>
      <c r="D33" s="53"/>
      <c r="E33" s="48"/>
      <c r="F33" s="48"/>
      <c r="G33" s="48"/>
      <c r="H33" s="48"/>
      <c r="I33" s="48"/>
      <c r="J33" s="48"/>
      <c r="K33" s="48"/>
      <c r="L33" s="48"/>
      <c r="M33" s="48"/>
      <c r="N33" s="48"/>
      <c r="O33" s="48"/>
    </row>
    <row r="34" spans="1:15" x14ac:dyDescent="0.25">
      <c r="A34" s="52"/>
      <c r="B34" s="52"/>
      <c r="C34" s="53"/>
      <c r="D34" s="53"/>
      <c r="E34" s="48"/>
      <c r="F34" s="48"/>
      <c r="G34" s="48"/>
      <c r="H34" s="48"/>
      <c r="I34" s="48"/>
      <c r="J34" s="48"/>
      <c r="K34" s="48"/>
      <c r="L34" s="48"/>
      <c r="M34" s="48"/>
      <c r="N34" s="48"/>
      <c r="O34" s="48"/>
    </row>
    <row r="35" spans="1:15" x14ac:dyDescent="0.25">
      <c r="A35" s="52"/>
      <c r="B35" s="52"/>
      <c r="C35" s="53"/>
      <c r="D35" s="53"/>
      <c r="E35" s="48"/>
      <c r="F35" s="48"/>
      <c r="G35" s="48"/>
      <c r="H35" s="48"/>
      <c r="I35" s="48"/>
      <c r="J35" s="48"/>
      <c r="K35" s="48"/>
      <c r="L35" s="48"/>
      <c r="M35" s="48"/>
      <c r="N35" s="48"/>
      <c r="O35" s="48"/>
    </row>
    <row r="36" spans="1:15" x14ac:dyDescent="0.25">
      <c r="A36" s="52"/>
      <c r="B36" s="52"/>
      <c r="C36" s="53"/>
      <c r="D36" s="53"/>
      <c r="E36" s="48"/>
      <c r="F36" s="48"/>
      <c r="G36" s="48"/>
      <c r="H36" s="48"/>
      <c r="I36" s="48"/>
      <c r="J36" s="48"/>
      <c r="K36" s="48"/>
      <c r="L36" s="48"/>
      <c r="M36" s="48"/>
      <c r="N36" s="48"/>
      <c r="O36" s="48"/>
    </row>
    <row r="37" spans="1:15" x14ac:dyDescent="0.25">
      <c r="A37" s="52"/>
      <c r="B37" s="52"/>
      <c r="C37" s="53"/>
      <c r="D37" s="53"/>
      <c r="E37" s="48"/>
      <c r="F37" s="48"/>
      <c r="G37" s="48"/>
      <c r="H37" s="48"/>
      <c r="I37" s="48"/>
      <c r="J37" s="48"/>
      <c r="K37" s="48"/>
      <c r="L37" s="48"/>
      <c r="M37" s="48"/>
      <c r="N37" s="48"/>
      <c r="O37" s="48"/>
    </row>
    <row r="38" spans="1:15" x14ac:dyDescent="0.25">
      <c r="A38" s="52"/>
      <c r="B38" s="52"/>
      <c r="C38" s="53"/>
      <c r="D38" s="53"/>
      <c r="E38" s="48"/>
      <c r="F38" s="48"/>
      <c r="G38" s="48"/>
      <c r="H38" s="48"/>
      <c r="I38" s="48"/>
      <c r="J38" s="48"/>
      <c r="K38" s="48"/>
      <c r="L38" s="48"/>
      <c r="M38" s="48"/>
      <c r="N38" s="48"/>
      <c r="O38" s="48"/>
    </row>
    <row r="39" spans="1:15" x14ac:dyDescent="0.25">
      <c r="A39" s="52"/>
      <c r="B39" s="52"/>
      <c r="C39" s="53"/>
      <c r="D39" s="53"/>
      <c r="E39" s="48"/>
      <c r="F39" s="48"/>
      <c r="G39" s="48"/>
      <c r="H39" s="48"/>
      <c r="I39" s="48"/>
      <c r="J39" s="48"/>
      <c r="K39" s="48"/>
      <c r="L39" s="48"/>
      <c r="M39" s="48"/>
      <c r="N39" s="48"/>
      <c r="O39" s="48"/>
    </row>
    <row r="40" spans="1:15" x14ac:dyDescent="0.25">
      <c r="A40" s="52"/>
      <c r="B40" s="52"/>
      <c r="C40" s="53"/>
      <c r="D40" s="53"/>
      <c r="E40" s="48"/>
      <c r="F40" s="48"/>
      <c r="G40" s="48"/>
      <c r="H40" s="48"/>
      <c r="I40" s="48"/>
      <c r="J40" s="48"/>
      <c r="K40" s="48"/>
      <c r="L40" s="48"/>
      <c r="M40" s="48"/>
      <c r="N40" s="48"/>
      <c r="O40" s="48"/>
    </row>
    <row r="41" spans="1:15" x14ac:dyDescent="0.25">
      <c r="A41" s="52"/>
      <c r="B41" s="52"/>
      <c r="C41" s="53"/>
      <c r="D41" s="53"/>
      <c r="E41" s="48"/>
      <c r="F41" s="48"/>
      <c r="G41" s="48"/>
      <c r="H41" s="48"/>
      <c r="I41" s="48"/>
      <c r="J41" s="48"/>
      <c r="K41" s="48"/>
      <c r="L41" s="48"/>
      <c r="M41" s="48"/>
      <c r="N41" s="48"/>
      <c r="O41" s="48"/>
    </row>
    <row r="42" spans="1:15" x14ac:dyDescent="0.25">
      <c r="A42" s="52"/>
      <c r="B42" s="52"/>
      <c r="C42" s="53"/>
      <c r="D42" s="53"/>
      <c r="E42" s="48"/>
      <c r="F42" s="48"/>
      <c r="G42" s="48"/>
      <c r="H42" s="48"/>
      <c r="I42" s="48"/>
      <c r="J42" s="48"/>
      <c r="K42" s="48"/>
      <c r="L42" s="48"/>
      <c r="M42" s="48"/>
      <c r="N42" s="48"/>
      <c r="O42" s="48"/>
    </row>
    <row r="43" spans="1:15" x14ac:dyDescent="0.25">
      <c r="A43" s="52"/>
      <c r="B43" s="52"/>
      <c r="C43" s="53"/>
      <c r="D43" s="53"/>
      <c r="E43" s="48"/>
      <c r="F43" s="48"/>
      <c r="G43" s="48"/>
      <c r="H43" s="48"/>
      <c r="I43" s="48"/>
      <c r="J43" s="48"/>
      <c r="K43" s="48"/>
      <c r="L43" s="48"/>
      <c r="M43" s="48"/>
      <c r="N43" s="48"/>
      <c r="O43" s="48"/>
    </row>
    <row r="44" spans="1:15" x14ac:dyDescent="0.25">
      <c r="A44" s="52"/>
      <c r="B44" s="52"/>
      <c r="C44" s="53"/>
      <c r="D44" s="53"/>
      <c r="E44" s="48"/>
      <c r="F44" s="48"/>
      <c r="G44" s="48"/>
      <c r="H44" s="48"/>
      <c r="I44" s="48"/>
      <c r="J44" s="48"/>
      <c r="K44" s="48"/>
      <c r="L44" s="48"/>
      <c r="M44" s="48"/>
      <c r="N44" s="48"/>
      <c r="O44" s="48"/>
    </row>
    <row r="45" spans="1:15" x14ac:dyDescent="0.25">
      <c r="A45" s="52"/>
      <c r="B45" s="52"/>
      <c r="C45" s="53"/>
      <c r="D45" s="53"/>
      <c r="E45" s="48"/>
      <c r="F45" s="48"/>
      <c r="G45" s="48"/>
      <c r="H45" s="48"/>
      <c r="I45" s="48"/>
      <c r="J45" s="48"/>
      <c r="K45" s="48"/>
      <c r="L45" s="48"/>
      <c r="M45" s="48"/>
      <c r="N45" s="48"/>
      <c r="O45" s="48"/>
    </row>
    <row r="46" spans="1:15" x14ac:dyDescent="0.25">
      <c r="A46" s="52"/>
      <c r="B46" s="52"/>
      <c r="C46" s="53"/>
      <c r="D46" s="53"/>
      <c r="E46" s="48"/>
      <c r="F46" s="48"/>
      <c r="G46" s="48"/>
      <c r="H46" s="48"/>
      <c r="I46" s="48"/>
      <c r="J46" s="48"/>
      <c r="K46" s="48"/>
      <c r="L46" s="48"/>
      <c r="M46" s="48"/>
      <c r="N46" s="48"/>
      <c r="O46" s="48"/>
    </row>
    <row r="47" spans="1:15" x14ac:dyDescent="0.25">
      <c r="A47" s="52"/>
      <c r="B47" s="52"/>
      <c r="C47" s="53"/>
      <c r="D47" s="53"/>
      <c r="E47" s="48"/>
      <c r="F47" s="48"/>
      <c r="G47" s="48"/>
      <c r="H47" s="48"/>
      <c r="I47" s="48"/>
      <c r="J47" s="48"/>
      <c r="K47" s="48"/>
      <c r="L47" s="48"/>
      <c r="M47" s="48"/>
      <c r="N47" s="48"/>
      <c r="O47" s="48"/>
    </row>
    <row r="48" spans="1:15" x14ac:dyDescent="0.25">
      <c r="A48" s="52"/>
      <c r="B48" s="52"/>
      <c r="C48" s="53"/>
      <c r="D48" s="53"/>
      <c r="E48" s="48"/>
      <c r="F48" s="48"/>
      <c r="G48" s="48"/>
      <c r="H48" s="48"/>
      <c r="I48" s="48"/>
      <c r="J48" s="48"/>
      <c r="K48" s="48"/>
      <c r="L48" s="48"/>
      <c r="M48" s="48"/>
      <c r="N48" s="48"/>
      <c r="O48" s="48"/>
    </row>
    <row r="49" spans="1:15" x14ac:dyDescent="0.25">
      <c r="A49" s="52"/>
      <c r="B49" s="52"/>
      <c r="C49" s="53"/>
      <c r="D49" s="53"/>
      <c r="E49" s="48"/>
      <c r="F49" s="48"/>
      <c r="G49" s="48"/>
      <c r="H49" s="48"/>
      <c r="I49" s="48"/>
      <c r="J49" s="48"/>
      <c r="K49" s="48"/>
      <c r="L49" s="48"/>
      <c r="M49" s="48"/>
      <c r="N49" s="48"/>
      <c r="O49" s="48"/>
    </row>
    <row r="50" spans="1:15" x14ac:dyDescent="0.25">
      <c r="A50" s="52"/>
      <c r="B50" s="52"/>
      <c r="C50" s="53"/>
      <c r="D50" s="53"/>
      <c r="E50" s="48"/>
      <c r="F50" s="48"/>
      <c r="G50" s="48"/>
      <c r="H50" s="48"/>
      <c r="I50" s="48"/>
      <c r="J50" s="48"/>
      <c r="K50" s="48"/>
      <c r="L50" s="48"/>
      <c r="M50" s="48"/>
      <c r="N50" s="48"/>
      <c r="O50" s="48"/>
    </row>
    <row r="51" spans="1:15" x14ac:dyDescent="0.25">
      <c r="A51" s="52"/>
      <c r="B51" s="52"/>
      <c r="C51" s="53"/>
      <c r="D51" s="53"/>
      <c r="E51" s="48"/>
      <c r="F51" s="48"/>
      <c r="G51" s="48"/>
      <c r="H51" s="48"/>
      <c r="I51" s="48"/>
      <c r="J51" s="48"/>
      <c r="K51" s="48"/>
      <c r="L51" s="48"/>
      <c r="M51" s="48"/>
      <c r="N51" s="48"/>
      <c r="O51" s="48"/>
    </row>
    <row r="52" spans="1:15" x14ac:dyDescent="0.25">
      <c r="A52" s="52"/>
      <c r="B52" s="52"/>
      <c r="C52" s="53"/>
      <c r="D52" s="53"/>
      <c r="E52" s="48"/>
      <c r="F52" s="48"/>
      <c r="G52" s="48"/>
      <c r="H52" s="48"/>
      <c r="I52" s="48"/>
      <c r="J52" s="48"/>
      <c r="K52" s="48"/>
      <c r="L52" s="48"/>
      <c r="M52" s="48"/>
      <c r="N52" s="48"/>
      <c r="O52" s="48"/>
    </row>
    <row r="53" spans="1:15" x14ac:dyDescent="0.25">
      <c r="A53" s="52"/>
      <c r="B53" s="52"/>
      <c r="C53" s="53"/>
      <c r="D53" s="53"/>
      <c r="E53" s="48"/>
      <c r="F53" s="48"/>
      <c r="G53" s="48"/>
      <c r="H53" s="48"/>
      <c r="I53" s="48"/>
      <c r="J53" s="48"/>
      <c r="K53" s="48"/>
      <c r="L53" s="48"/>
      <c r="M53" s="48"/>
      <c r="N53" s="48"/>
      <c r="O53" s="48"/>
    </row>
    <row r="54" spans="1:15" x14ac:dyDescent="0.25">
      <c r="A54" s="52"/>
      <c r="B54" s="52"/>
      <c r="C54" s="53"/>
      <c r="D54" s="53"/>
      <c r="E54" s="48"/>
      <c r="F54" s="48"/>
      <c r="G54" s="48"/>
      <c r="H54" s="48"/>
      <c r="I54" s="48"/>
      <c r="J54" s="48"/>
      <c r="K54" s="48"/>
      <c r="L54" s="48"/>
      <c r="M54" s="48"/>
      <c r="N54" s="48"/>
      <c r="O54" s="48"/>
    </row>
    <row r="55" spans="1:15" x14ac:dyDescent="0.25">
      <c r="A55" s="52"/>
      <c r="B55" s="52"/>
      <c r="C55" s="53"/>
      <c r="D55" s="53"/>
      <c r="E55" s="48"/>
      <c r="F55" s="48"/>
      <c r="G55" s="48"/>
      <c r="H55" s="48"/>
      <c r="I55" s="48"/>
      <c r="J55" s="48"/>
      <c r="K55" s="48"/>
      <c r="L55" s="48"/>
      <c r="M55" s="48"/>
      <c r="N55" s="48"/>
      <c r="O55" s="48"/>
    </row>
    <row r="56" spans="1:15" x14ac:dyDescent="0.25">
      <c r="A56" s="52"/>
      <c r="B56" s="52"/>
      <c r="C56" s="53"/>
      <c r="D56" s="53"/>
      <c r="E56" s="48"/>
      <c r="F56" s="48"/>
      <c r="G56" s="48"/>
      <c r="H56" s="48"/>
      <c r="I56" s="48"/>
      <c r="J56" s="48"/>
      <c r="K56" s="48"/>
      <c r="L56" s="48"/>
      <c r="M56" s="48"/>
      <c r="N56" s="48"/>
      <c r="O56" s="48"/>
    </row>
    <row r="57" spans="1:15" x14ac:dyDescent="0.25">
      <c r="A57" s="52"/>
      <c r="B57" s="52"/>
      <c r="C57" s="53"/>
      <c r="D57" s="53"/>
      <c r="E57" s="48"/>
      <c r="F57" s="48"/>
      <c r="G57" s="48"/>
      <c r="H57" s="48"/>
      <c r="I57" s="48"/>
      <c r="J57" s="48"/>
      <c r="K57" s="48"/>
      <c r="L57" s="48"/>
      <c r="M57" s="48"/>
      <c r="N57" s="48"/>
      <c r="O57" s="48"/>
    </row>
    <row r="58" spans="1:15" x14ac:dyDescent="0.25">
      <c r="A58" s="52"/>
      <c r="B58" s="55"/>
      <c r="C58" s="56"/>
      <c r="D58" s="56"/>
    </row>
    <row r="59" spans="1:15" x14ac:dyDescent="0.25">
      <c r="A59" s="52"/>
      <c r="B59" s="55"/>
      <c r="C59" s="56"/>
      <c r="D59" s="56"/>
    </row>
    <row r="60" spans="1:15" x14ac:dyDescent="0.25">
      <c r="A60" s="52"/>
      <c r="B60" s="55"/>
      <c r="C60" s="56"/>
      <c r="D60" s="56"/>
    </row>
    <row r="61" spans="1:15" x14ac:dyDescent="0.25">
      <c r="A61" s="52"/>
      <c r="B61" s="55"/>
      <c r="C61" s="56"/>
      <c r="D61" s="56"/>
    </row>
    <row r="62" spans="1:15" x14ac:dyDescent="0.25">
      <c r="A62" s="52"/>
      <c r="B62" s="55"/>
      <c r="C62" s="56"/>
      <c r="D62" s="56"/>
    </row>
    <row r="63" spans="1:15" x14ac:dyDescent="0.25">
      <c r="A63" s="52"/>
      <c r="B63" s="55"/>
      <c r="C63" s="56"/>
      <c r="D63" s="56"/>
    </row>
    <row r="64" spans="1:15" x14ac:dyDescent="0.25">
      <c r="A64" s="52"/>
      <c r="B64" s="55"/>
      <c r="C64" s="56"/>
      <c r="D64" s="56"/>
    </row>
    <row r="65" spans="1:4" x14ac:dyDescent="0.25">
      <c r="A65" s="52"/>
      <c r="B65" s="55"/>
      <c r="C65" s="56"/>
      <c r="D65" s="56"/>
    </row>
    <row r="66" spans="1:4" x14ac:dyDescent="0.25">
      <c r="A66" s="52"/>
      <c r="B66" s="55"/>
      <c r="C66" s="56"/>
      <c r="D66" s="56"/>
    </row>
    <row r="67" spans="1:4" x14ac:dyDescent="0.25">
      <c r="A67" s="52"/>
      <c r="B67" s="55"/>
      <c r="C67" s="56"/>
      <c r="D67" s="56"/>
    </row>
    <row r="68" spans="1:4" x14ac:dyDescent="0.25">
      <c r="A68" s="52"/>
      <c r="B68" s="55"/>
      <c r="C68" s="56"/>
      <c r="D68" s="56"/>
    </row>
    <row r="69" spans="1:4" x14ac:dyDescent="0.25">
      <c r="A69" s="52"/>
      <c r="B69" s="55"/>
      <c r="C69" s="56"/>
      <c r="D69" s="56"/>
    </row>
    <row r="70" spans="1:4" x14ac:dyDescent="0.25">
      <c r="A70" s="52"/>
      <c r="B70" s="55"/>
      <c r="C70" s="56"/>
      <c r="D70" s="56"/>
    </row>
    <row r="71" spans="1:4" x14ac:dyDescent="0.25">
      <c r="A71" s="52"/>
      <c r="B71" s="55"/>
      <c r="C71" s="56"/>
      <c r="D71" s="56"/>
    </row>
    <row r="72" spans="1:4" x14ac:dyDescent="0.25">
      <c r="A72" s="52"/>
      <c r="B72" s="55"/>
      <c r="C72" s="56"/>
      <c r="D72" s="56"/>
    </row>
    <row r="73" spans="1:4" x14ac:dyDescent="0.25">
      <c r="A73" s="52"/>
      <c r="B73" s="55"/>
      <c r="C73" s="56"/>
      <c r="D73" s="56"/>
    </row>
    <row r="74" spans="1:4" x14ac:dyDescent="0.25">
      <c r="A74" s="52"/>
      <c r="B74" s="55"/>
      <c r="C74" s="56"/>
      <c r="D74" s="56"/>
    </row>
    <row r="75" spans="1:4" x14ac:dyDescent="0.25">
      <c r="A75" s="52"/>
      <c r="B75" s="55"/>
      <c r="C75" s="56"/>
      <c r="D75" s="56"/>
    </row>
    <row r="76" spans="1:4" x14ac:dyDescent="0.25">
      <c r="A76" s="52"/>
      <c r="B76" s="55"/>
      <c r="C76" s="56"/>
      <c r="D76" s="56"/>
    </row>
    <row r="77" spans="1:4" x14ac:dyDescent="0.25">
      <c r="A77" s="52"/>
      <c r="B77" s="55"/>
      <c r="C77" s="56"/>
      <c r="D77" s="56"/>
    </row>
    <row r="78" spans="1:4" x14ac:dyDescent="0.25">
      <c r="A78" s="52"/>
      <c r="B78" s="55"/>
      <c r="C78" s="56"/>
      <c r="D78" s="56"/>
    </row>
    <row r="79" spans="1:4" x14ac:dyDescent="0.25">
      <c r="A79" s="52"/>
      <c r="B79" s="55"/>
      <c r="C79" s="56"/>
      <c r="D79" s="56"/>
    </row>
    <row r="80" spans="1:4" x14ac:dyDescent="0.25">
      <c r="A80" s="52"/>
      <c r="B80" s="55"/>
      <c r="C80" s="56"/>
      <c r="D80" s="56"/>
    </row>
    <row r="81" spans="1:4" x14ac:dyDescent="0.25">
      <c r="A81" s="52"/>
      <c r="B81" s="55"/>
      <c r="C81" s="56"/>
      <c r="D81" s="56"/>
    </row>
    <row r="82" spans="1:4" x14ac:dyDescent="0.25">
      <c r="A82" s="52"/>
      <c r="B82" s="55"/>
      <c r="C82" s="56"/>
      <c r="D82" s="56"/>
    </row>
    <row r="83" spans="1:4" x14ac:dyDescent="0.25">
      <c r="A83" s="52"/>
      <c r="B83" s="55"/>
      <c r="C83" s="56"/>
      <c r="D83" s="56"/>
    </row>
    <row r="84" spans="1:4" x14ac:dyDescent="0.25">
      <c r="A84" s="52"/>
      <c r="B84" s="55"/>
      <c r="C84" s="56"/>
      <c r="D84" s="56"/>
    </row>
    <row r="85" spans="1:4" x14ac:dyDescent="0.25">
      <c r="A85" s="52"/>
      <c r="B85" s="55"/>
      <c r="C85" s="56"/>
      <c r="D85" s="56"/>
    </row>
    <row r="86" spans="1:4" x14ac:dyDescent="0.25">
      <c r="A86" s="52"/>
      <c r="B86" s="55"/>
      <c r="C86" s="56"/>
      <c r="D86" s="56"/>
    </row>
    <row r="87" spans="1:4" x14ac:dyDescent="0.25">
      <c r="A87" s="52"/>
      <c r="B87" s="55"/>
      <c r="C87" s="56"/>
      <c r="D87" s="56"/>
    </row>
    <row r="88" spans="1:4" x14ac:dyDescent="0.25">
      <c r="A88" s="52"/>
      <c r="B88" s="55"/>
      <c r="C88" s="56"/>
      <c r="D88" s="56"/>
    </row>
    <row r="89" spans="1:4" x14ac:dyDescent="0.25">
      <c r="A89" s="52"/>
      <c r="B89" s="55"/>
      <c r="C89" s="56"/>
      <c r="D89" s="56"/>
    </row>
    <row r="90" spans="1:4" x14ac:dyDescent="0.25">
      <c r="A90" s="52"/>
      <c r="B90" s="55"/>
      <c r="C90" s="56"/>
      <c r="D90" s="56"/>
    </row>
    <row r="91" spans="1:4" x14ac:dyDescent="0.25">
      <c r="A91" s="52"/>
      <c r="B91" s="55"/>
      <c r="C91" s="56"/>
      <c r="D91" s="56"/>
    </row>
    <row r="92" spans="1:4" x14ac:dyDescent="0.25">
      <c r="A92" s="52"/>
      <c r="B92" s="55"/>
      <c r="C92" s="56"/>
      <c r="D92" s="56"/>
    </row>
    <row r="93" spans="1:4" x14ac:dyDescent="0.25">
      <c r="A93" s="52"/>
      <c r="B93" s="55"/>
      <c r="C93" s="56"/>
      <c r="D93" s="56"/>
    </row>
    <row r="94" spans="1:4" x14ac:dyDescent="0.25">
      <c r="A94" s="52"/>
      <c r="B94" s="55"/>
      <c r="C94" s="56"/>
      <c r="D94" s="56"/>
    </row>
    <row r="95" spans="1:4" x14ac:dyDescent="0.25">
      <c r="A95" s="52"/>
      <c r="B95" s="55"/>
      <c r="C95" s="56"/>
      <c r="D95" s="56"/>
    </row>
    <row r="96" spans="1:4" x14ac:dyDescent="0.25">
      <c r="A96" s="52"/>
      <c r="B96" s="55"/>
      <c r="C96" s="56"/>
      <c r="D96" s="56"/>
    </row>
    <row r="97" spans="1:4" x14ac:dyDescent="0.25">
      <c r="A97" s="52"/>
      <c r="B97" s="55"/>
      <c r="C97" s="56"/>
      <c r="D97" s="56"/>
    </row>
    <row r="98" spans="1:4" x14ac:dyDescent="0.25">
      <c r="A98" s="52"/>
      <c r="B98" s="55"/>
      <c r="C98" s="56"/>
      <c r="D98" s="56"/>
    </row>
    <row r="99" spans="1:4" x14ac:dyDescent="0.25">
      <c r="A99" s="52"/>
      <c r="B99" s="55"/>
      <c r="C99" s="56"/>
      <c r="D99" s="56"/>
    </row>
    <row r="100" spans="1:4" x14ac:dyDescent="0.25">
      <c r="A100" s="52"/>
      <c r="B100" s="55"/>
      <c r="C100" s="56"/>
      <c r="D100" s="56"/>
    </row>
    <row r="101" spans="1:4" x14ac:dyDescent="0.25">
      <c r="A101" s="52"/>
      <c r="B101" s="55"/>
      <c r="C101" s="56"/>
      <c r="D101" s="56"/>
    </row>
    <row r="102" spans="1:4" x14ac:dyDescent="0.25">
      <c r="A102" s="52"/>
      <c r="B102" s="55"/>
      <c r="C102" s="56"/>
      <c r="D102" s="56"/>
    </row>
    <row r="103" spans="1:4" x14ac:dyDescent="0.25">
      <c r="A103" s="52"/>
      <c r="B103" s="55"/>
      <c r="C103" s="56"/>
      <c r="D103" s="56"/>
    </row>
    <row r="104" spans="1:4" x14ac:dyDescent="0.25">
      <c r="A104" s="52"/>
      <c r="B104" s="55"/>
      <c r="C104" s="56"/>
      <c r="D104" s="56"/>
    </row>
    <row r="105" spans="1:4" x14ac:dyDescent="0.25">
      <c r="A105" s="52"/>
      <c r="B105" s="55"/>
      <c r="C105" s="56"/>
      <c r="D105" s="56"/>
    </row>
    <row r="106" spans="1:4" x14ac:dyDescent="0.25">
      <c r="A106" s="52"/>
      <c r="B106" s="55"/>
      <c r="C106" s="56"/>
      <c r="D106" s="56"/>
    </row>
    <row r="107" spans="1:4" x14ac:dyDescent="0.25">
      <c r="A107" s="52"/>
      <c r="B107" s="55"/>
      <c r="C107" s="56"/>
      <c r="D107" s="56"/>
    </row>
    <row r="108" spans="1:4" x14ac:dyDescent="0.25">
      <c r="A108" s="52"/>
      <c r="B108" s="55"/>
      <c r="C108" s="56"/>
      <c r="D108" s="56"/>
    </row>
    <row r="109" spans="1:4" x14ac:dyDescent="0.25">
      <c r="A109" s="52"/>
      <c r="B109" s="55"/>
      <c r="C109" s="56"/>
      <c r="D109" s="56"/>
    </row>
    <row r="110" spans="1:4" x14ac:dyDescent="0.25">
      <c r="A110" s="52"/>
      <c r="B110" s="55"/>
      <c r="C110" s="56"/>
      <c r="D110" s="56"/>
    </row>
    <row r="111" spans="1:4" x14ac:dyDescent="0.25">
      <c r="A111" s="52"/>
      <c r="B111" s="55"/>
      <c r="C111" s="56"/>
      <c r="D111" s="56"/>
    </row>
    <row r="112" spans="1:4" x14ac:dyDescent="0.25">
      <c r="A112" s="52"/>
      <c r="B112" s="55"/>
      <c r="C112" s="56"/>
      <c r="D112" s="56"/>
    </row>
    <row r="113" spans="1:4" x14ac:dyDescent="0.25">
      <c r="A113" s="52"/>
      <c r="B113" s="55"/>
      <c r="C113" s="56"/>
      <c r="D113" s="56"/>
    </row>
    <row r="114" spans="1:4" x14ac:dyDescent="0.25">
      <c r="A114" s="52"/>
      <c r="B114" s="55"/>
      <c r="C114" s="56"/>
      <c r="D114" s="56"/>
    </row>
    <row r="115" spans="1:4" x14ac:dyDescent="0.25">
      <c r="A115" s="52"/>
      <c r="B115" s="55"/>
      <c r="C115" s="56"/>
      <c r="D115" s="56"/>
    </row>
    <row r="116" spans="1:4" x14ac:dyDescent="0.25">
      <c r="A116" s="52"/>
      <c r="B116" s="55"/>
      <c r="C116" s="56"/>
      <c r="D116" s="56"/>
    </row>
    <row r="117" spans="1:4" x14ac:dyDescent="0.25">
      <c r="A117" s="52"/>
      <c r="B117" s="55"/>
      <c r="C117" s="56"/>
      <c r="D117" s="56"/>
    </row>
    <row r="118" spans="1:4" x14ac:dyDescent="0.25">
      <c r="A118" s="52"/>
      <c r="B118" s="55"/>
      <c r="C118" s="56"/>
      <c r="D118" s="56"/>
    </row>
    <row r="119" spans="1:4" x14ac:dyDescent="0.25">
      <c r="A119" s="52"/>
      <c r="B119" s="55"/>
      <c r="C119" s="56"/>
      <c r="D119" s="56"/>
    </row>
    <row r="120" spans="1:4" x14ac:dyDescent="0.25">
      <c r="A120" s="52"/>
      <c r="B120" s="55"/>
      <c r="C120" s="56"/>
      <c r="D120" s="56"/>
    </row>
    <row r="121" spans="1:4" x14ac:dyDescent="0.25">
      <c r="A121" s="52"/>
      <c r="B121" s="55"/>
      <c r="C121" s="56"/>
      <c r="D121" s="56"/>
    </row>
    <row r="122" spans="1:4" x14ac:dyDescent="0.25">
      <c r="A122" s="52"/>
      <c r="B122" s="55"/>
      <c r="C122" s="56"/>
      <c r="D122" s="56"/>
    </row>
    <row r="123" spans="1:4" x14ac:dyDescent="0.25">
      <c r="A123" s="52"/>
      <c r="B123" s="55"/>
      <c r="C123" s="56"/>
      <c r="D123" s="56"/>
    </row>
    <row r="124" spans="1:4" x14ac:dyDescent="0.25">
      <c r="A124" s="52"/>
      <c r="B124" s="55"/>
      <c r="C124" s="56"/>
      <c r="D124" s="56"/>
    </row>
    <row r="125" spans="1:4" x14ac:dyDescent="0.25">
      <c r="A125" s="52"/>
      <c r="B125" s="55"/>
      <c r="C125" s="56"/>
      <c r="D125" s="56"/>
    </row>
    <row r="126" spans="1:4" x14ac:dyDescent="0.25">
      <c r="A126" s="52"/>
      <c r="B126" s="55"/>
      <c r="C126" s="56"/>
      <c r="D126" s="56"/>
    </row>
    <row r="127" spans="1:4" x14ac:dyDescent="0.25">
      <c r="A127" s="52"/>
      <c r="B127" s="55"/>
      <c r="C127" s="56"/>
      <c r="D127" s="56"/>
    </row>
    <row r="128" spans="1:4" x14ac:dyDescent="0.25">
      <c r="A128" s="52"/>
      <c r="B128" s="55"/>
      <c r="C128" s="56"/>
      <c r="D128" s="56"/>
    </row>
    <row r="129" spans="1:4" x14ac:dyDescent="0.25">
      <c r="A129" s="52"/>
      <c r="B129" s="55"/>
      <c r="C129" s="56"/>
      <c r="D129" s="56"/>
    </row>
    <row r="130" spans="1:4" x14ac:dyDescent="0.25">
      <c r="A130" s="52"/>
      <c r="B130" s="55"/>
      <c r="C130" s="56"/>
      <c r="D130" s="56"/>
    </row>
    <row r="131" spans="1:4" x14ac:dyDescent="0.25">
      <c r="A131" s="52"/>
      <c r="B131" s="55"/>
      <c r="C131" s="56"/>
      <c r="D131" s="56"/>
    </row>
    <row r="132" spans="1:4" x14ac:dyDescent="0.25">
      <c r="A132" s="52"/>
      <c r="B132" s="55"/>
      <c r="C132" s="56"/>
      <c r="D132" s="56"/>
    </row>
    <row r="133" spans="1:4" x14ac:dyDescent="0.25">
      <c r="A133" s="52"/>
      <c r="B133" s="55"/>
      <c r="C133" s="56"/>
      <c r="D133" s="56"/>
    </row>
    <row r="134" spans="1:4" x14ac:dyDescent="0.25">
      <c r="A134" s="52"/>
      <c r="B134" s="55"/>
      <c r="C134" s="56"/>
      <c r="D134" s="56"/>
    </row>
    <row r="135" spans="1:4" x14ac:dyDescent="0.25">
      <c r="A135" s="52"/>
      <c r="B135" s="55"/>
      <c r="C135" s="56"/>
      <c r="D135" s="56"/>
    </row>
    <row r="136" spans="1:4" x14ac:dyDescent="0.25">
      <c r="A136" s="52"/>
      <c r="B136" s="55"/>
      <c r="C136" s="56"/>
      <c r="D136" s="56"/>
    </row>
    <row r="137" spans="1:4" x14ac:dyDescent="0.25">
      <c r="A137" s="52"/>
      <c r="B137" s="55"/>
      <c r="C137" s="56"/>
      <c r="D137" s="56"/>
    </row>
    <row r="138" spans="1:4" x14ac:dyDescent="0.25">
      <c r="A138" s="52"/>
      <c r="B138" s="55"/>
      <c r="C138" s="56"/>
      <c r="D138" s="56"/>
    </row>
    <row r="139" spans="1:4" x14ac:dyDescent="0.25">
      <c r="A139" s="52"/>
      <c r="B139" s="55"/>
      <c r="C139" s="56"/>
      <c r="D139" s="56"/>
    </row>
    <row r="140" spans="1:4" x14ac:dyDescent="0.25">
      <c r="A140" s="52"/>
      <c r="B140" s="55"/>
      <c r="C140" s="56"/>
      <c r="D140" s="56"/>
    </row>
    <row r="141" spans="1:4" x14ac:dyDescent="0.25">
      <c r="A141" s="52"/>
      <c r="B141" s="55"/>
      <c r="C141" s="56"/>
      <c r="D141" s="56"/>
    </row>
    <row r="142" spans="1:4" x14ac:dyDescent="0.25">
      <c r="A142" s="52"/>
      <c r="B142" s="55"/>
      <c r="C142" s="56"/>
      <c r="D142" s="56"/>
    </row>
    <row r="143" spans="1:4" x14ac:dyDescent="0.25">
      <c r="A143" s="52"/>
      <c r="B143" s="55"/>
      <c r="C143" s="56"/>
      <c r="D143" s="56"/>
    </row>
    <row r="144" spans="1:4" x14ac:dyDescent="0.25">
      <c r="A144" s="52"/>
      <c r="B144" s="55"/>
      <c r="C144" s="56"/>
      <c r="D144" s="56"/>
    </row>
    <row r="145" spans="1:4" x14ac:dyDescent="0.25">
      <c r="A145" s="52"/>
      <c r="B145" s="55"/>
      <c r="C145" s="56"/>
      <c r="D145" s="56"/>
    </row>
    <row r="146" spans="1:4" x14ac:dyDescent="0.25">
      <c r="A146" s="52"/>
      <c r="B146" s="55"/>
      <c r="C146" s="56"/>
      <c r="D146" s="56"/>
    </row>
    <row r="147" spans="1:4" x14ac:dyDescent="0.25">
      <c r="A147" s="52"/>
      <c r="B147" s="55"/>
      <c r="C147" s="56"/>
      <c r="D147" s="56"/>
    </row>
    <row r="148" spans="1:4" x14ac:dyDescent="0.25">
      <c r="A148" s="52"/>
      <c r="B148" s="55"/>
      <c r="C148" s="56"/>
      <c r="D148" s="56"/>
    </row>
    <row r="149" spans="1:4" x14ac:dyDescent="0.25">
      <c r="A149" s="52"/>
      <c r="B149" s="55"/>
      <c r="C149" s="56"/>
      <c r="D149" s="56"/>
    </row>
    <row r="150" spans="1:4" x14ac:dyDescent="0.25">
      <c r="A150" s="52"/>
      <c r="B150" s="55"/>
      <c r="C150" s="56"/>
      <c r="D150" s="56"/>
    </row>
    <row r="151" spans="1:4" x14ac:dyDescent="0.25">
      <c r="A151" s="52"/>
      <c r="B151" s="55"/>
      <c r="C151" s="56"/>
      <c r="D151" s="56"/>
    </row>
    <row r="152" spans="1:4" x14ac:dyDescent="0.25">
      <c r="A152" s="52"/>
      <c r="B152" s="55"/>
      <c r="C152" s="56"/>
      <c r="D152" s="56"/>
    </row>
    <row r="153" spans="1:4" x14ac:dyDescent="0.25">
      <c r="A153" s="52"/>
      <c r="B153" s="55"/>
      <c r="C153" s="56"/>
      <c r="D153" s="56"/>
    </row>
    <row r="154" spans="1:4" x14ac:dyDescent="0.25">
      <c r="A154" s="52"/>
      <c r="B154" s="55"/>
      <c r="C154" s="56"/>
      <c r="D154" s="56"/>
    </row>
    <row r="155" spans="1:4" x14ac:dyDescent="0.25">
      <c r="A155" s="52"/>
      <c r="B155" s="55"/>
      <c r="C155" s="56"/>
      <c r="D155" s="56"/>
    </row>
    <row r="156" spans="1:4" x14ac:dyDescent="0.25">
      <c r="A156" s="52"/>
      <c r="B156" s="55"/>
      <c r="C156" s="56"/>
      <c r="D156" s="56"/>
    </row>
    <row r="157" spans="1:4" x14ac:dyDescent="0.25">
      <c r="A157" s="52"/>
      <c r="B157" s="55"/>
      <c r="C157" s="56"/>
      <c r="D157" s="56"/>
    </row>
    <row r="158" spans="1:4" x14ac:dyDescent="0.25">
      <c r="A158" s="52"/>
      <c r="B158" s="55"/>
      <c r="C158" s="56"/>
      <c r="D158" s="56"/>
    </row>
    <row r="159" spans="1:4" x14ac:dyDescent="0.25">
      <c r="A159" s="52"/>
      <c r="B159" s="55"/>
      <c r="C159" s="56"/>
      <c r="D159" s="56"/>
    </row>
    <row r="160" spans="1:4" x14ac:dyDescent="0.25">
      <c r="A160" s="52"/>
      <c r="B160" s="55"/>
      <c r="C160" s="56"/>
      <c r="D160" s="56"/>
    </row>
    <row r="161" spans="1:4" x14ac:dyDescent="0.25">
      <c r="A161" s="52"/>
      <c r="B161" s="55"/>
      <c r="C161" s="56"/>
      <c r="D161" s="56"/>
    </row>
    <row r="162" spans="1:4" x14ac:dyDescent="0.25">
      <c r="A162" s="52"/>
      <c r="B162" s="55"/>
      <c r="C162" s="56"/>
      <c r="D162" s="56"/>
    </row>
    <row r="163" spans="1:4" x14ac:dyDescent="0.25">
      <c r="A163" s="52"/>
      <c r="B163" s="55"/>
      <c r="C163" s="56"/>
      <c r="D163" s="56"/>
    </row>
    <row r="164" spans="1:4" x14ac:dyDescent="0.25">
      <c r="A164" s="52"/>
      <c r="B164" s="55"/>
      <c r="C164" s="56"/>
      <c r="D164" s="56"/>
    </row>
    <row r="165" spans="1:4" x14ac:dyDescent="0.25">
      <c r="A165" s="52"/>
      <c r="B165" s="55"/>
      <c r="C165" s="56"/>
      <c r="D165" s="56"/>
    </row>
    <row r="166" spans="1:4" x14ac:dyDescent="0.25">
      <c r="A166" s="52"/>
      <c r="B166" s="55"/>
      <c r="C166" s="56"/>
      <c r="D166" s="56"/>
    </row>
    <row r="167" spans="1:4" x14ac:dyDescent="0.25">
      <c r="A167" s="52"/>
      <c r="B167" s="55"/>
      <c r="C167" s="56"/>
      <c r="D167" s="56"/>
    </row>
    <row r="168" spans="1:4" x14ac:dyDescent="0.25">
      <c r="A168" s="52"/>
      <c r="B168" s="55"/>
      <c r="C168" s="56"/>
      <c r="D168" s="56"/>
    </row>
    <row r="169" spans="1:4" x14ac:dyDescent="0.25">
      <c r="A169" s="52"/>
      <c r="B169" s="55"/>
      <c r="C169" s="56"/>
      <c r="D169" s="56"/>
    </row>
    <row r="170" spans="1:4" x14ac:dyDescent="0.25">
      <c r="A170" s="52"/>
      <c r="B170" s="55"/>
      <c r="C170" s="56"/>
      <c r="D170" s="56"/>
    </row>
    <row r="171" spans="1:4" x14ac:dyDescent="0.25">
      <c r="A171" s="52"/>
      <c r="B171" s="55"/>
      <c r="C171" s="56"/>
      <c r="D171" s="56"/>
    </row>
    <row r="172" spans="1:4" x14ac:dyDescent="0.25">
      <c r="A172" s="52"/>
      <c r="B172" s="55"/>
      <c r="C172" s="56"/>
      <c r="D172" s="56"/>
    </row>
    <row r="173" spans="1:4" x14ac:dyDescent="0.25">
      <c r="A173" s="52"/>
      <c r="B173" s="55"/>
      <c r="C173" s="56"/>
      <c r="D173" s="56"/>
    </row>
    <row r="174" spans="1:4" x14ac:dyDescent="0.25">
      <c r="A174" s="52"/>
      <c r="B174" s="55"/>
      <c r="C174" s="56"/>
      <c r="D174" s="56"/>
    </row>
    <row r="175" spans="1:4" x14ac:dyDescent="0.25">
      <c r="A175" s="52"/>
      <c r="B175" s="55"/>
      <c r="C175" s="56"/>
      <c r="D175" s="56"/>
    </row>
    <row r="176" spans="1:4" x14ac:dyDescent="0.25">
      <c r="A176" s="52"/>
      <c r="B176" s="55"/>
      <c r="C176" s="56"/>
      <c r="D176" s="56"/>
    </row>
    <row r="177" spans="1:4" x14ac:dyDescent="0.25">
      <c r="A177" s="52"/>
      <c r="B177" s="55"/>
      <c r="C177" s="56"/>
      <c r="D177" s="56"/>
    </row>
    <row r="178" spans="1:4" x14ac:dyDescent="0.25">
      <c r="A178" s="52"/>
      <c r="B178" s="55"/>
      <c r="C178" s="56"/>
      <c r="D178" s="56"/>
    </row>
    <row r="179" spans="1:4" x14ac:dyDescent="0.25">
      <c r="A179" s="52"/>
      <c r="B179" s="55"/>
      <c r="C179" s="56"/>
      <c r="D179" s="56"/>
    </row>
    <row r="180" spans="1:4" x14ac:dyDescent="0.25">
      <c r="A180" s="52"/>
      <c r="B180" s="55"/>
      <c r="C180" s="56"/>
      <c r="D180" s="56"/>
    </row>
    <row r="181" spans="1:4" x14ac:dyDescent="0.25">
      <c r="A181" s="52"/>
      <c r="B181" s="55"/>
      <c r="C181" s="56"/>
      <c r="D181" s="56"/>
    </row>
    <row r="182" spans="1:4" x14ac:dyDescent="0.25">
      <c r="A182" s="52"/>
      <c r="B182" s="55"/>
      <c r="C182" s="56"/>
      <c r="D182" s="56"/>
    </row>
    <row r="183" spans="1:4" x14ac:dyDescent="0.25">
      <c r="A183" s="52"/>
      <c r="B183" s="55"/>
      <c r="C183" s="56"/>
      <c r="D183" s="56"/>
    </row>
    <row r="184" spans="1:4" x14ac:dyDescent="0.25">
      <c r="A184" s="52"/>
      <c r="B184" s="55"/>
      <c r="C184" s="56"/>
      <c r="D184" s="56"/>
    </row>
    <row r="185" spans="1:4" x14ac:dyDescent="0.25">
      <c r="A185" s="52"/>
      <c r="B185" s="55"/>
      <c r="C185" s="56"/>
      <c r="D185" s="56"/>
    </row>
    <row r="186" spans="1:4" x14ac:dyDescent="0.25">
      <c r="A186" s="52"/>
      <c r="B186" s="55"/>
      <c r="C186" s="56"/>
      <c r="D186" s="56"/>
    </row>
    <row r="187" spans="1:4" x14ac:dyDescent="0.25">
      <c r="A187" s="52"/>
      <c r="B187" s="55"/>
      <c r="C187" s="56"/>
      <c r="D187" s="56"/>
    </row>
    <row r="188" spans="1:4" x14ac:dyDescent="0.25">
      <c r="A188" s="52"/>
      <c r="B188" s="55"/>
      <c r="C188" s="56"/>
      <c r="D188" s="56"/>
    </row>
    <row r="189" spans="1:4" x14ac:dyDescent="0.25">
      <c r="A189" s="52"/>
      <c r="B189" s="55"/>
      <c r="C189" s="56"/>
      <c r="D189" s="56"/>
    </row>
    <row r="190" spans="1:4" x14ac:dyDescent="0.25">
      <c r="A190" s="52"/>
      <c r="B190" s="55"/>
      <c r="C190" s="56"/>
      <c r="D190" s="56"/>
    </row>
    <row r="191" spans="1:4" x14ac:dyDescent="0.25">
      <c r="A191" s="52"/>
      <c r="B191" s="55"/>
      <c r="C191" s="56"/>
      <c r="D191" s="56"/>
    </row>
    <row r="192" spans="1:4" x14ac:dyDescent="0.25">
      <c r="A192" s="52"/>
      <c r="B192" s="55"/>
      <c r="C192" s="56"/>
      <c r="D192" s="56"/>
    </row>
    <row r="193" spans="1:4" x14ac:dyDescent="0.25">
      <c r="A193" s="52"/>
      <c r="B193" s="55"/>
      <c r="C193" s="56"/>
      <c r="D193" s="56"/>
    </row>
    <row r="194" spans="1:4" x14ac:dyDescent="0.25">
      <c r="A194" s="52"/>
      <c r="B194" s="55"/>
      <c r="C194" s="56"/>
      <c r="D194" s="56"/>
    </row>
    <row r="195" spans="1:4" x14ac:dyDescent="0.25">
      <c r="A195" s="52"/>
      <c r="B195" s="55"/>
      <c r="C195" s="56"/>
      <c r="D195" s="56"/>
    </row>
    <row r="196" spans="1:4" x14ac:dyDescent="0.25">
      <c r="A196" s="52"/>
      <c r="B196" s="55"/>
      <c r="C196" s="56"/>
      <c r="D196" s="56"/>
    </row>
    <row r="197" spans="1:4" x14ac:dyDescent="0.25">
      <c r="A197" s="52"/>
      <c r="B197" s="55"/>
      <c r="C197" s="56"/>
      <c r="D197" s="56"/>
    </row>
    <row r="198" spans="1:4" x14ac:dyDescent="0.25">
      <c r="A198" s="52"/>
      <c r="B198" s="55"/>
      <c r="C198" s="56"/>
      <c r="D198" s="56"/>
    </row>
    <row r="199" spans="1:4" x14ac:dyDescent="0.25">
      <c r="A199" s="52"/>
      <c r="B199" s="55"/>
      <c r="C199" s="56"/>
      <c r="D199" s="56"/>
    </row>
    <row r="200" spans="1:4" x14ac:dyDescent="0.25">
      <c r="A200" s="52"/>
      <c r="B200" s="55"/>
      <c r="C200" s="56"/>
      <c r="D200" s="56"/>
    </row>
    <row r="201" spans="1:4" x14ac:dyDescent="0.25">
      <c r="A201" s="52"/>
      <c r="B201" s="55"/>
      <c r="C201" s="56"/>
      <c r="D201" s="56"/>
    </row>
    <row r="202" spans="1:4" x14ac:dyDescent="0.25">
      <c r="A202" s="52"/>
      <c r="B202" s="55"/>
      <c r="C202" s="56"/>
      <c r="D202" s="56"/>
    </row>
    <row r="203" spans="1:4" x14ac:dyDescent="0.25">
      <c r="A203" s="52"/>
      <c r="B203" s="55"/>
      <c r="C203" s="56"/>
      <c r="D203" s="56"/>
    </row>
    <row r="204" spans="1:4" x14ac:dyDescent="0.25">
      <c r="A204" s="52"/>
      <c r="B204" s="55"/>
      <c r="C204" s="56"/>
      <c r="D204" s="56"/>
    </row>
    <row r="205" spans="1:4" x14ac:dyDescent="0.25">
      <c r="A205" s="52"/>
      <c r="B205" s="55"/>
      <c r="C205" s="56"/>
      <c r="D205" s="56"/>
    </row>
    <row r="206" spans="1:4" x14ac:dyDescent="0.25">
      <c r="A206" s="52"/>
      <c r="B206" s="55"/>
      <c r="C206" s="56"/>
      <c r="D206" s="56"/>
    </row>
    <row r="207" spans="1:4" x14ac:dyDescent="0.25">
      <c r="A207" s="52"/>
      <c r="B207" s="55"/>
      <c r="C207" s="56"/>
      <c r="D207" s="56"/>
    </row>
    <row r="208" spans="1:4" x14ac:dyDescent="0.25">
      <c r="A208" s="52"/>
      <c r="B208" s="55"/>
      <c r="C208" s="56"/>
      <c r="D208" s="56"/>
    </row>
    <row r="209" spans="1:5" x14ac:dyDescent="0.25">
      <c r="A209" s="52"/>
      <c r="B209" s="55"/>
      <c r="C209" s="56"/>
      <c r="D209" s="56"/>
    </row>
    <row r="210" spans="1:5" x14ac:dyDescent="0.25">
      <c r="A210" s="52"/>
      <c r="B210" s="55"/>
      <c r="C210" s="56"/>
      <c r="D210" s="56"/>
    </row>
    <row r="211" spans="1:5" x14ac:dyDescent="0.25">
      <c r="A211" s="52"/>
      <c r="B211" s="55"/>
      <c r="C211" s="56"/>
      <c r="D211" s="56"/>
    </row>
    <row r="212" spans="1:5" x14ac:dyDescent="0.25">
      <c r="A212" s="52"/>
      <c r="B212" s="55"/>
      <c r="C212" s="56"/>
      <c r="D212" s="56"/>
    </row>
    <row r="213" spans="1:5" x14ac:dyDescent="0.25">
      <c r="A213" s="52"/>
      <c r="B213" s="55"/>
      <c r="C213" s="56"/>
      <c r="D213" s="56"/>
    </row>
    <row r="214" spans="1:5" x14ac:dyDescent="0.25">
      <c r="A214" s="48"/>
      <c r="B214" s="55"/>
      <c r="C214" s="55"/>
      <c r="D214" s="55"/>
    </row>
    <row r="215" spans="1:5" x14ac:dyDescent="0.25">
      <c r="A215" s="48"/>
      <c r="B215" s="57"/>
      <c r="C215" s="57"/>
      <c r="D215"/>
      <c r="E215"/>
    </row>
    <row r="216" spans="1:5" ht="20.100000000000001" customHeight="1" x14ac:dyDescent="0.25">
      <c r="A216" s="48"/>
      <c r="B216" s="58"/>
      <c r="C216" s="58"/>
      <c r="D216"/>
      <c r="E216"/>
    </row>
    <row r="217" spans="1:5" ht="20.100000000000001" customHeight="1" x14ac:dyDescent="0.25">
      <c r="A217" s="48"/>
      <c r="B217" s="58"/>
      <c r="C217" s="58"/>
      <c r="D217"/>
      <c r="E217"/>
    </row>
    <row r="218" spans="1:5" ht="20.100000000000001" customHeight="1" x14ac:dyDescent="0.25">
      <c r="A218" s="48"/>
      <c r="B218" s="58"/>
      <c r="C218" s="58"/>
      <c r="D218"/>
      <c r="E218"/>
    </row>
    <row r="219" spans="1:5" ht="20.100000000000001" customHeight="1" x14ac:dyDescent="0.25">
      <c r="A219" s="48"/>
      <c r="B219" s="58"/>
      <c r="C219" s="58"/>
      <c r="D219"/>
      <c r="E219"/>
    </row>
    <row r="220" spans="1:5" ht="20.100000000000001" customHeight="1" x14ac:dyDescent="0.25">
      <c r="A220" s="48"/>
      <c r="B220" s="58"/>
      <c r="C220" s="58"/>
      <c r="D220"/>
      <c r="E220"/>
    </row>
    <row r="221" spans="1:5" ht="20.100000000000001" customHeight="1" x14ac:dyDescent="0.25">
      <c r="A221" s="48"/>
      <c r="B221" s="58"/>
      <c r="C221" s="58"/>
      <c r="D221"/>
      <c r="E221"/>
    </row>
    <row r="222" spans="1:5" ht="20.100000000000001" customHeight="1" x14ac:dyDescent="0.25">
      <c r="A222" s="48"/>
      <c r="B222" s="58"/>
      <c r="C222" s="58"/>
      <c r="D222"/>
      <c r="E222"/>
    </row>
    <row r="223" spans="1:5" ht="20.100000000000001" customHeight="1" x14ac:dyDescent="0.25">
      <c r="A223" s="48"/>
      <c r="B223" s="58"/>
      <c r="C223" s="58"/>
      <c r="D223"/>
      <c r="E223"/>
    </row>
    <row r="224" spans="1:5" ht="20.100000000000001" customHeight="1" x14ac:dyDescent="0.25">
      <c r="A224" s="48"/>
      <c r="B224" s="58"/>
      <c r="C224" s="58"/>
      <c r="D224"/>
      <c r="E224"/>
    </row>
    <row r="225" spans="1:6" ht="20.100000000000001" customHeight="1" x14ac:dyDescent="0.25">
      <c r="A225" s="48"/>
      <c r="B225" s="58"/>
      <c r="C225" s="58"/>
      <c r="D225"/>
      <c r="E225"/>
    </row>
    <row r="226" spans="1:6" ht="20.100000000000001" customHeight="1" x14ac:dyDescent="0.25">
      <c r="A226" s="48"/>
      <c r="B226" s="58"/>
      <c r="C226" s="58"/>
      <c r="D226"/>
      <c r="E226"/>
    </row>
    <row r="227" spans="1:6" ht="20.100000000000001" customHeight="1" x14ac:dyDescent="0.25">
      <c r="A227" s="48"/>
      <c r="B227" s="58"/>
      <c r="C227" s="58"/>
      <c r="D227"/>
      <c r="E227"/>
    </row>
    <row r="228" spans="1:6" ht="20.100000000000001" customHeight="1" x14ac:dyDescent="0.25">
      <c r="A228" s="48"/>
      <c r="B228" s="58"/>
      <c r="C228" s="58"/>
    </row>
    <row r="229" spans="1:6" ht="20.100000000000001" customHeight="1" x14ac:dyDescent="0.25">
      <c r="B229" s="58"/>
      <c r="C229" s="58"/>
      <c r="F229" s="59"/>
    </row>
    <row r="230" spans="1:6" x14ac:dyDescent="0.25">
      <c r="B230" s="60"/>
      <c r="C230" s="60"/>
      <c r="F230" s="59"/>
    </row>
    <row r="231" spans="1:6" x14ac:dyDescent="0.25">
      <c r="B231" s="60"/>
      <c r="C231" s="60"/>
    </row>
    <row r="232" spans="1:6" x14ac:dyDescent="0.25">
      <c r="B232" s="60"/>
      <c r="C232" s="60"/>
    </row>
    <row r="233" spans="1:6" x14ac:dyDescent="0.25">
      <c r="B233" s="60"/>
      <c r="C233" s="60"/>
      <c r="D233" s="60"/>
      <c r="F233" s="49" t="b">
        <f>IF(NOT(ISBLANK(D233)),D233,IF(NOT(ISBLANK(E233)),"     "&amp;E233,FALSE))</f>
        <v>0</v>
      </c>
    </row>
    <row r="234" spans="1:6" x14ac:dyDescent="0.25">
      <c r="B234" s="60"/>
      <c r="C234" s="60"/>
      <c r="D234" s="60"/>
      <c r="F234" s="49" t="b">
        <f t="shared" ref="F234:F244" si="0">IF(NOT(ISBLANK(D234)),D234,IF(NOT(ISBLANK(E234)),"     "&amp;E234,FALSE))</f>
        <v>0</v>
      </c>
    </row>
    <row r="235" spans="1:6" x14ac:dyDescent="0.25">
      <c r="B235" s="60"/>
      <c r="C235" s="60"/>
      <c r="D235" s="60"/>
      <c r="F235" s="49" t="b">
        <f t="shared" si="0"/>
        <v>0</v>
      </c>
    </row>
    <row r="236" spans="1:6" x14ac:dyDescent="0.25">
      <c r="B236" s="60"/>
      <c r="C236" s="60"/>
      <c r="D236" s="60"/>
      <c r="F236" s="49" t="b">
        <f t="shared" si="0"/>
        <v>0</v>
      </c>
    </row>
    <row r="237" spans="1:6" x14ac:dyDescent="0.25">
      <c r="B237" s="60"/>
      <c r="C237" s="60"/>
      <c r="D237" s="60"/>
      <c r="F237" s="49" t="b">
        <f t="shared" si="0"/>
        <v>0</v>
      </c>
    </row>
    <row r="238" spans="1:6" x14ac:dyDescent="0.25">
      <c r="B238" s="60"/>
      <c r="C238" s="60"/>
      <c r="D238" s="60"/>
      <c r="F238" s="49" t="b">
        <f t="shared" si="0"/>
        <v>0</v>
      </c>
    </row>
    <row r="239" spans="1:6" x14ac:dyDescent="0.25">
      <c r="F239" s="49" t="b">
        <f t="shared" si="0"/>
        <v>0</v>
      </c>
    </row>
    <row r="240" spans="1:6" x14ac:dyDescent="0.25">
      <c r="F240" s="49" t="b">
        <f t="shared" si="0"/>
        <v>0</v>
      </c>
    </row>
    <row r="241" spans="6:6" x14ac:dyDescent="0.25">
      <c r="F241" s="49" t="b">
        <f t="shared" si="0"/>
        <v>0</v>
      </c>
    </row>
    <row r="242" spans="6:6" x14ac:dyDescent="0.25">
      <c r="F242" s="49" t="b">
        <f t="shared" si="0"/>
        <v>0</v>
      </c>
    </row>
    <row r="243" spans="6:6" x14ac:dyDescent="0.25">
      <c r="F243" s="49" t="b">
        <f t="shared" si="0"/>
        <v>0</v>
      </c>
    </row>
    <row r="244" spans="6:6" x14ac:dyDescent="0.25">
      <c r="F244" s="49" t="b">
        <f t="shared" si="0"/>
        <v>0</v>
      </c>
    </row>
    <row r="246" spans="6:6" x14ac:dyDescent="0.25">
      <c r="F246" s="59" t="s">
        <v>172</v>
      </c>
    </row>
    <row r="247" spans="6:6" x14ac:dyDescent="0.25">
      <c r="F247" s="59" t="s">
        <v>173</v>
      </c>
    </row>
  </sheetData>
  <sheetProtection algorithmName="SHA-512" hashValue="FDQDOeNhjmSjjJnjK0q4UrU1QQ2WRkYlDGDEQOHEiEoxI1UiGoEqvJI+e/UJevFK8g3p0OlPVLu3uJrI1aniRw==" saltValue="saCxP1QBfKy5sT7jeBId7A==" spinCount="100000" sheet="1" objects="1" scenarios="1"/>
  <mergeCells count="9">
    <mergeCell ref="B5:C5"/>
    <mergeCell ref="D5:G5"/>
    <mergeCell ref="H5:J5"/>
    <mergeCell ref="B1:B4"/>
    <mergeCell ref="C1:H2"/>
    <mergeCell ref="I1:J2"/>
    <mergeCell ref="C3:H4"/>
    <mergeCell ref="I3:J3"/>
    <mergeCell ref="I4:J4"/>
  </mergeCells>
  <dataValidations disablePrompts="1" count="1">
    <dataValidation type="list" allowBlank="1" showInputMessage="1" showErrorMessage="1" sqref="G216">
      <formula1>$F$216:$F$227</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zoomScaleNormal="100" workbookViewId="0">
      <selection activeCell="C1" sqref="C1:H2"/>
    </sheetView>
  </sheetViews>
  <sheetFormatPr baseColWidth="10" defaultColWidth="14.28515625" defaultRowHeight="12.75" x14ac:dyDescent="0.2"/>
  <cols>
    <col min="1" max="1" width="3.7109375" style="6" customWidth="1"/>
    <col min="2" max="2" width="14.5703125" style="6" customWidth="1"/>
    <col min="3" max="3" width="17" style="6" customWidth="1"/>
    <col min="4" max="4" width="14.28515625" style="6"/>
    <col min="5" max="5" width="46" style="6" customWidth="1"/>
    <col min="6" max="16384" width="14.28515625" style="6"/>
  </cols>
  <sheetData>
    <row r="1" spans="2:10" customFormat="1" ht="16.5" customHeight="1" x14ac:dyDescent="0.25">
      <c r="B1" s="124"/>
      <c r="C1" s="133" t="s">
        <v>198</v>
      </c>
      <c r="D1" s="134"/>
      <c r="E1" s="134"/>
      <c r="F1" s="134"/>
      <c r="G1" s="134"/>
      <c r="H1" s="135"/>
      <c r="I1" s="139" t="s">
        <v>60</v>
      </c>
      <c r="J1" s="139"/>
    </row>
    <row r="2" spans="2:10" customFormat="1" ht="16.5" customHeight="1" x14ac:dyDescent="0.25">
      <c r="B2" s="125"/>
      <c r="C2" s="136"/>
      <c r="D2" s="137"/>
      <c r="E2" s="137"/>
      <c r="F2" s="137"/>
      <c r="G2" s="137"/>
      <c r="H2" s="138"/>
      <c r="I2" s="139"/>
      <c r="J2" s="139"/>
    </row>
    <row r="3" spans="2:10" customFormat="1" ht="16.5" customHeight="1" x14ac:dyDescent="0.25">
      <c r="B3" s="125"/>
      <c r="C3" s="140" t="s">
        <v>61</v>
      </c>
      <c r="D3" s="141"/>
      <c r="E3" s="141"/>
      <c r="F3" s="141"/>
      <c r="G3" s="141"/>
      <c r="H3" s="142"/>
      <c r="I3" s="139" t="s">
        <v>62</v>
      </c>
      <c r="J3" s="139"/>
    </row>
    <row r="4" spans="2:10" customFormat="1" ht="16.5" customHeight="1" x14ac:dyDescent="0.25">
      <c r="B4" s="126"/>
      <c r="C4" s="136"/>
      <c r="D4" s="137"/>
      <c r="E4" s="137"/>
      <c r="F4" s="137"/>
      <c r="G4" s="137"/>
      <c r="H4" s="138"/>
      <c r="I4" s="139" t="s">
        <v>174</v>
      </c>
      <c r="J4" s="139"/>
    </row>
    <row r="5" spans="2:10" customFormat="1" ht="16.5" customHeight="1" x14ac:dyDescent="0.3">
      <c r="B5" s="127" t="s">
        <v>64</v>
      </c>
      <c r="C5" s="128"/>
      <c r="D5" s="127" t="s">
        <v>65</v>
      </c>
      <c r="E5" s="128"/>
      <c r="F5" s="128"/>
      <c r="G5" s="129"/>
      <c r="H5" s="143" t="s">
        <v>66</v>
      </c>
      <c r="I5" s="144"/>
      <c r="J5" s="145"/>
    </row>
    <row r="6" spans="2:10" customFormat="1" ht="18.75" customHeight="1" x14ac:dyDescent="0.3">
      <c r="B6" s="70"/>
      <c r="C6" s="70"/>
      <c r="D6" s="70"/>
      <c r="E6" s="70"/>
      <c r="F6" s="70"/>
      <c r="G6" s="70"/>
      <c r="H6" s="71"/>
      <c r="I6" s="71"/>
      <c r="J6" s="71"/>
    </row>
    <row r="7" spans="2:10" ht="24" customHeight="1" x14ac:dyDescent="0.25">
      <c r="B7"/>
      <c r="C7"/>
      <c r="D7"/>
      <c r="E7"/>
      <c r="F7"/>
    </row>
    <row r="8" spans="2:10" ht="15" x14ac:dyDescent="0.25">
      <c r="B8"/>
      <c r="C8"/>
      <c r="D8"/>
      <c r="E8"/>
      <c r="F8"/>
    </row>
    <row r="9" spans="2:10" ht="16.5" customHeight="1" x14ac:dyDescent="0.25">
      <c r="B9"/>
      <c r="C9"/>
      <c r="D9"/>
      <c r="E9"/>
      <c r="F9"/>
    </row>
    <row r="10" spans="2:10" ht="31.5" customHeight="1" x14ac:dyDescent="0.25">
      <c r="B10"/>
      <c r="C10"/>
      <c r="D10"/>
      <c r="E10"/>
      <c r="F10"/>
    </row>
    <row r="11" spans="2:10" ht="47.25" customHeight="1" x14ac:dyDescent="0.25">
      <c r="B11"/>
      <c r="C11"/>
      <c r="D11"/>
      <c r="E11"/>
      <c r="F11"/>
    </row>
    <row r="12" spans="2:10" ht="15" x14ac:dyDescent="0.25">
      <c r="B12"/>
      <c r="C12"/>
      <c r="D12"/>
      <c r="E12"/>
      <c r="F12"/>
    </row>
    <row r="13" spans="2:10" ht="15" x14ac:dyDescent="0.25">
      <c r="B13"/>
      <c r="C13"/>
      <c r="D13"/>
      <c r="E13"/>
      <c r="F13"/>
    </row>
    <row r="14" spans="2:10" ht="15" x14ac:dyDescent="0.25">
      <c r="B14"/>
      <c r="C14"/>
      <c r="D14"/>
      <c r="E14"/>
      <c r="F14"/>
    </row>
    <row r="15" spans="2:10" ht="15" x14ac:dyDescent="0.25">
      <c r="B15"/>
      <c r="C15"/>
      <c r="D15"/>
      <c r="E15"/>
      <c r="F15"/>
    </row>
    <row r="16" spans="2:10" ht="15" x14ac:dyDescent="0.25">
      <c r="B16"/>
      <c r="C16"/>
      <c r="D16"/>
      <c r="E16"/>
      <c r="F16"/>
    </row>
    <row r="17" spans="2:6" ht="15" x14ac:dyDescent="0.25">
      <c r="B17"/>
      <c r="C17"/>
      <c r="D17"/>
      <c r="E17"/>
      <c r="F17"/>
    </row>
    <row r="18" spans="2:6" ht="15" x14ac:dyDescent="0.25">
      <c r="B18"/>
      <c r="C18"/>
      <c r="D18"/>
      <c r="E18"/>
      <c r="F18"/>
    </row>
    <row r="19" spans="2:6" ht="15" x14ac:dyDescent="0.25">
      <c r="B19"/>
      <c r="C19"/>
      <c r="D19"/>
      <c r="E19"/>
      <c r="F19"/>
    </row>
    <row r="20" spans="2:6" ht="15" x14ac:dyDescent="0.25">
      <c r="B20"/>
      <c r="C20"/>
      <c r="D20"/>
      <c r="E20"/>
      <c r="F20"/>
    </row>
    <row r="21" spans="2:6" ht="49.5" customHeight="1" x14ac:dyDescent="0.2">
      <c r="B21" s="216"/>
      <c r="C21" s="216"/>
      <c r="D21" s="216"/>
      <c r="E21" s="216"/>
      <c r="F21" s="216"/>
    </row>
    <row r="22" spans="2:6" ht="27" customHeight="1" x14ac:dyDescent="0.25">
      <c r="B22" s="7"/>
    </row>
    <row r="41" spans="2:2" x14ac:dyDescent="0.2">
      <c r="B41" s="72" t="s">
        <v>155</v>
      </c>
    </row>
  </sheetData>
  <sheetProtection algorithmName="SHA-512" hashValue="6VctDNdvIz9dzGkA7KA4cm2+Iz+FwLdpjD/13Bdu1EKMlEcbribn08iv6sSCcFKiOl1ZAMoCmS5pDxiT5911Pw==" saltValue="J/xeAPQmqwAED16RCRVBxw==" spinCount="100000" sheet="1" objects="1" scenarios="1"/>
  <mergeCells count="10">
    <mergeCell ref="B21:F21"/>
    <mergeCell ref="I1:J2"/>
    <mergeCell ref="C3:H4"/>
    <mergeCell ref="I3:J3"/>
    <mergeCell ref="I4:J4"/>
    <mergeCell ref="B5:C5"/>
    <mergeCell ref="D5:G5"/>
    <mergeCell ref="H5:J5"/>
    <mergeCell ref="B1:B4"/>
    <mergeCell ref="C1:H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9"/>
  <sheetViews>
    <sheetView showGridLines="0" zoomScaleNormal="100" workbookViewId="0">
      <selection activeCell="C1" sqref="C1:H2"/>
    </sheetView>
  </sheetViews>
  <sheetFormatPr baseColWidth="10" defaultColWidth="11.42578125" defaultRowHeight="15" x14ac:dyDescent="0.25"/>
  <cols>
    <col min="1" max="1" width="3.7109375" customWidth="1"/>
    <col min="2" max="2" width="14.5703125" customWidth="1"/>
    <col min="3" max="8" width="20.7109375" customWidth="1"/>
  </cols>
  <sheetData>
    <row r="1" spans="1:99" ht="16.5" customHeight="1" x14ac:dyDescent="0.25">
      <c r="B1" s="124"/>
      <c r="C1" s="133" t="s">
        <v>198</v>
      </c>
      <c r="D1" s="134"/>
      <c r="E1" s="134"/>
      <c r="F1" s="134"/>
      <c r="G1" s="134"/>
      <c r="H1" s="135"/>
      <c r="I1" s="139" t="s">
        <v>60</v>
      </c>
      <c r="J1" s="139"/>
    </row>
    <row r="2" spans="1:99" ht="16.5" customHeight="1" x14ac:dyDescent="0.25">
      <c r="B2" s="125"/>
      <c r="C2" s="136"/>
      <c r="D2" s="137"/>
      <c r="E2" s="137"/>
      <c r="F2" s="137"/>
      <c r="G2" s="137"/>
      <c r="H2" s="138"/>
      <c r="I2" s="139"/>
      <c r="J2" s="139"/>
    </row>
    <row r="3" spans="1:99" ht="16.5" customHeight="1" x14ac:dyDescent="0.25">
      <c r="B3" s="125"/>
      <c r="C3" s="140" t="s">
        <v>61</v>
      </c>
      <c r="D3" s="141"/>
      <c r="E3" s="141"/>
      <c r="F3" s="141"/>
      <c r="G3" s="141"/>
      <c r="H3" s="142"/>
      <c r="I3" s="139" t="s">
        <v>62</v>
      </c>
      <c r="J3" s="139"/>
    </row>
    <row r="4" spans="1:99" ht="16.5" customHeight="1" x14ac:dyDescent="0.25">
      <c r="B4" s="126"/>
      <c r="C4" s="136"/>
      <c r="D4" s="137"/>
      <c r="E4" s="137"/>
      <c r="F4" s="137"/>
      <c r="G4" s="137"/>
      <c r="H4" s="138"/>
      <c r="I4" s="139" t="s">
        <v>175</v>
      </c>
      <c r="J4" s="139"/>
    </row>
    <row r="5" spans="1:99" ht="16.5" customHeight="1" x14ac:dyDescent="0.3">
      <c r="B5" s="127" t="s">
        <v>64</v>
      </c>
      <c r="C5" s="128"/>
      <c r="D5" s="127" t="s">
        <v>65</v>
      </c>
      <c r="E5" s="128"/>
      <c r="F5" s="128"/>
      <c r="G5" s="129"/>
      <c r="H5" s="143" t="s">
        <v>66</v>
      </c>
      <c r="I5" s="144"/>
      <c r="J5" s="145"/>
    </row>
    <row r="11" spans="1:99" x14ac:dyDescent="0.25">
      <c r="A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row>
    <row r="12" spans="1:99" ht="18.95" customHeight="1" x14ac:dyDescent="0.25">
      <c r="A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row>
    <row r="13" spans="1:99" ht="18.95" customHeight="1" x14ac:dyDescent="0.25">
      <c r="A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row>
    <row r="14" spans="1:99" ht="18.95" customHeight="1" x14ac:dyDescent="0.25">
      <c r="A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row>
    <row r="15" spans="1:99" ht="15" customHeight="1" x14ac:dyDescent="0.25">
      <c r="A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99" ht="15" customHeight="1" x14ac:dyDescent="0.25">
      <c r="A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15" customHeight="1" x14ac:dyDescent="0.25">
      <c r="A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15" customHeight="1" x14ac:dyDescent="0.25">
      <c r="A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ht="15" customHeight="1" x14ac:dyDescent="0.25">
      <c r="A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15" customHeight="1" x14ac:dyDescent="0.25">
      <c r="A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15" customHeight="1" x14ac:dyDescent="0.25">
      <c r="A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80" ht="15" customHeight="1" x14ac:dyDescent="0.25">
      <c r="A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spans="1:80" ht="15" customHeight="1" x14ac:dyDescent="0.25">
      <c r="A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ht="15" customHeight="1" x14ac:dyDescent="0.25">
      <c r="A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ht="15" customHeight="1" x14ac:dyDescent="0.25">
      <c r="A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ht="15" customHeight="1" x14ac:dyDescent="0.25">
      <c r="A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ht="15" customHeight="1" x14ac:dyDescent="0.25">
      <c r="A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ht="15" customHeight="1" x14ac:dyDescent="0.25">
      <c r="A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ht="15" customHeight="1" x14ac:dyDescent="0.25">
      <c r="A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ht="15" customHeight="1" x14ac:dyDescent="0.25">
      <c r="A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ht="15" customHeight="1" x14ac:dyDescent="0.25">
      <c r="A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ht="15" customHeight="1" x14ac:dyDescent="0.25">
      <c r="A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ht="15" customHeight="1" x14ac:dyDescent="0.25">
      <c r="A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spans="1:80" ht="15" customHeight="1" x14ac:dyDescent="0.25">
      <c r="A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spans="1:80" ht="15" customHeight="1" x14ac:dyDescent="0.25">
      <c r="A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spans="1:80" ht="15" customHeight="1" x14ac:dyDescent="0.25">
      <c r="A36" s="1"/>
      <c r="B36" s="72" t="s">
        <v>155</v>
      </c>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0" ht="15" customHeight="1" x14ac:dyDescent="0.25">
      <c r="A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spans="1:80" ht="15" customHeight="1" x14ac:dyDescent="0.25">
      <c r="A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ht="15" customHeight="1" x14ac:dyDescent="0.25">
      <c r="A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ht="15" customHeight="1" x14ac:dyDescent="0.25">
      <c r="A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spans="1:80" ht="15" customHeight="1" x14ac:dyDescent="0.25">
      <c r="A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spans="1:80" ht="15" customHeight="1" x14ac:dyDescent="0.25">
      <c r="A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ht="15" customHeight="1" x14ac:dyDescent="0.25">
      <c r="A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ht="15" customHeight="1" x14ac:dyDescent="0.25">
      <c r="A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1:80" ht="15" customHeight="1" x14ac:dyDescent="0.25">
      <c r="A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ht="15" customHeight="1" x14ac:dyDescent="0.25">
      <c r="A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ht="15" customHeight="1" x14ac:dyDescent="0.25">
      <c r="A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ht="15" customHeight="1" x14ac:dyDescent="0.25">
      <c r="A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ht="15" customHeight="1" x14ac:dyDescent="0.25">
      <c r="A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ht="15" customHeight="1" x14ac:dyDescent="0.25">
      <c r="A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ht="15" customHeight="1" x14ac:dyDescent="0.25">
      <c r="A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ht="15" customHeight="1" x14ac:dyDescent="0.25">
      <c r="A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25">
      <c r="A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25">
      <c r="A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ht="15" customHeight="1" x14ac:dyDescent="0.25">
      <c r="A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ht="15" customHeight="1" x14ac:dyDescent="0.25">
      <c r="A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ht="15" customHeight="1" x14ac:dyDescent="0.25">
      <c r="A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ht="15" customHeight="1" x14ac:dyDescent="0.25">
      <c r="A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ht="15" customHeight="1" x14ac:dyDescent="0.25">
      <c r="A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ht="15" customHeight="1" x14ac:dyDescent="0.25">
      <c r="A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ht="15" customHeight="1" x14ac:dyDescent="0.25">
      <c r="A62" s="1"/>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ht="15" customHeight="1" x14ac:dyDescent="0.25">
      <c r="A63" s="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8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8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spans="1:8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row r="90" spans="1:8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row>
    <row r="91" spans="1:8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row>
    <row r="92" spans="1:8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row>
    <row r="93" spans="1:8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row>
    <row r="94" spans="1:8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row>
    <row r="95" spans="1:8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row r="96" spans="1:8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row>
    <row r="97" spans="1:63"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row>
    <row r="98" spans="1:63"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row>
    <row r="99" spans="1:63"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row>
    <row r="100" spans="1:63"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row>
    <row r="101" spans="1:63"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row>
    <row r="102" spans="1:63"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row>
    <row r="103" spans="1:63"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row>
    <row r="104" spans="1:63"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row>
    <row r="105" spans="1:63"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row>
    <row r="106" spans="1:63"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row>
    <row r="107" spans="1:63"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row>
    <row r="108" spans="1:63"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row>
    <row r="109" spans="1:63"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row>
    <row r="110" spans="1:63"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row>
    <row r="111" spans="1:63"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row>
    <row r="112" spans="1:63"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row>
    <row r="113" spans="1:63"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row>
    <row r="114" spans="1:63"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row>
    <row r="115" spans="1:63"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row>
    <row r="116" spans="1:63"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row>
    <row r="117" spans="1:63"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row>
    <row r="118" spans="1:63"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row>
    <row r="119" spans="1:63"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row>
    <row r="120" spans="1:63"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row>
    <row r="121" spans="1:63"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row>
    <row r="122" spans="1:63"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row>
    <row r="123" spans="1:63"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row>
    <row r="124" spans="1:63"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row>
    <row r="125" spans="1:63"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row>
    <row r="126" spans="1:63"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row>
    <row r="127" spans="1:63"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row>
    <row r="128" spans="1:63"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row>
    <row r="129" spans="1:63"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row>
    <row r="130" spans="1:63"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row>
    <row r="131" spans="1:63"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row>
    <row r="132" spans="1:63"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row>
    <row r="133" spans="1:63"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row>
    <row r="134" spans="1:63"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row>
    <row r="135" spans="1:63"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row>
    <row r="136" spans="1:63"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row>
    <row r="137" spans="1:63"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row>
    <row r="138" spans="1:63"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row>
    <row r="139" spans="1:63"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row>
    <row r="140" spans="1:63"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row>
    <row r="141" spans="1:63"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row>
    <row r="142" spans="1:63"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row>
    <row r="143" spans="1:63"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row>
    <row r="144" spans="1:63"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row>
    <row r="145" spans="2:63"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row>
    <row r="146" spans="2:63" x14ac:dyDescent="0.25">
      <c r="B146" s="1"/>
      <c r="C146" s="1"/>
      <c r="D146" s="1"/>
      <c r="E146" s="1"/>
      <c r="F146" s="1"/>
      <c r="G146" s="1"/>
      <c r="H146" s="1"/>
      <c r="I146" s="1"/>
    </row>
    <row r="147" spans="2:63" x14ac:dyDescent="0.25">
      <c r="B147" s="1"/>
      <c r="C147" s="1"/>
      <c r="D147" s="1"/>
      <c r="E147" s="1"/>
      <c r="F147" s="1"/>
      <c r="G147" s="1"/>
      <c r="H147" s="1"/>
      <c r="I147" s="1"/>
    </row>
    <row r="148" spans="2:63" x14ac:dyDescent="0.25">
      <c r="B148" s="1"/>
      <c r="C148" s="1"/>
      <c r="D148" s="1"/>
      <c r="E148" s="1"/>
      <c r="F148" s="1"/>
      <c r="G148" s="1"/>
      <c r="H148" s="1"/>
      <c r="I148" s="1"/>
    </row>
    <row r="149" spans="2:63" x14ac:dyDescent="0.25">
      <c r="B149" s="1"/>
      <c r="C149" s="1"/>
      <c r="D149" s="1"/>
      <c r="E149" s="1"/>
      <c r="F149" s="1"/>
      <c r="G149" s="1"/>
      <c r="H149" s="1"/>
      <c r="I149" s="1"/>
    </row>
  </sheetData>
  <sheetProtection algorithmName="SHA-512" hashValue="bSQ6MFhrkbPqtu+CcpSD07ZxN5v3MqpuGKuTXv/AjD6S13CYXzRFzL7YGx/q2eSBOiw/HkxDu9UJfnMJezo/TQ==" saltValue="TlXhxOjOSb8hYtPXQW3Bow==" spinCount="100000" sheet="1" objects="1" scenarios="1"/>
  <mergeCells count="9">
    <mergeCell ref="B5:C5"/>
    <mergeCell ref="D5:G5"/>
    <mergeCell ref="H5:J5"/>
    <mergeCell ref="I1:J2"/>
    <mergeCell ref="I3:J3"/>
    <mergeCell ref="I4:J4"/>
    <mergeCell ref="B1:B4"/>
    <mergeCell ref="C1:H2"/>
    <mergeCell ref="C3:H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workbookViewId="0"/>
  </sheetViews>
  <sheetFormatPr baseColWidth="10" defaultColWidth="11.42578125" defaultRowHeight="16.5" x14ac:dyDescent="0.3"/>
  <cols>
    <col min="1" max="1" width="5.7109375" style="24" customWidth="1"/>
    <col min="2" max="2" width="36" style="24" bestFit="1" customWidth="1"/>
    <col min="3" max="4" width="11.42578125" style="24"/>
    <col min="5" max="5" width="24.28515625" style="24" bestFit="1" customWidth="1"/>
    <col min="6" max="6" width="11.42578125" style="24"/>
    <col min="7" max="8" width="17.7109375" style="24" bestFit="1" customWidth="1"/>
    <col min="9" max="9" width="17.42578125" style="24" bestFit="1" customWidth="1"/>
    <col min="10" max="10" width="12.7109375" style="24" bestFit="1" customWidth="1"/>
    <col min="11" max="16384" width="11.42578125" style="24"/>
  </cols>
  <sheetData>
    <row r="1" spans="2:11" s="23" customFormat="1" x14ac:dyDescent="0.25">
      <c r="B1" s="22" t="s">
        <v>176</v>
      </c>
      <c r="E1" s="22" t="s">
        <v>177</v>
      </c>
      <c r="G1" s="22" t="s">
        <v>178</v>
      </c>
      <c r="H1" s="22" t="s">
        <v>179</v>
      </c>
      <c r="I1" s="22" t="s">
        <v>180</v>
      </c>
      <c r="J1" s="22" t="s">
        <v>181</v>
      </c>
      <c r="K1" s="22" t="s">
        <v>182</v>
      </c>
    </row>
    <row r="2" spans="2:11" x14ac:dyDescent="0.3">
      <c r="B2" s="24" t="s">
        <v>183</v>
      </c>
      <c r="E2" s="24" t="s">
        <v>184</v>
      </c>
      <c r="G2" s="24" t="s">
        <v>152</v>
      </c>
      <c r="H2" s="24" t="s">
        <v>146</v>
      </c>
      <c r="I2" s="24" t="s">
        <v>147</v>
      </c>
      <c r="J2" s="24" t="s">
        <v>185</v>
      </c>
      <c r="K2" s="24" t="s">
        <v>186</v>
      </c>
    </row>
    <row r="3" spans="2:11" x14ac:dyDescent="0.3">
      <c r="B3" s="24" t="s">
        <v>187</v>
      </c>
      <c r="E3" s="24" t="s">
        <v>188</v>
      </c>
      <c r="G3" s="24" t="s">
        <v>145</v>
      </c>
      <c r="H3" s="24" t="s">
        <v>151</v>
      </c>
      <c r="I3" s="24" t="s">
        <v>189</v>
      </c>
      <c r="J3" s="24" t="s">
        <v>148</v>
      </c>
      <c r="K3" s="24" t="s">
        <v>190</v>
      </c>
    </row>
    <row r="4" spans="2:11" x14ac:dyDescent="0.3">
      <c r="B4" s="24" t="s">
        <v>191</v>
      </c>
      <c r="E4" s="24" t="s">
        <v>192</v>
      </c>
      <c r="G4" s="24" t="s">
        <v>150</v>
      </c>
    </row>
    <row r="5" spans="2:11" x14ac:dyDescent="0.3">
      <c r="B5" s="24" t="s">
        <v>149</v>
      </c>
    </row>
    <row r="8" spans="2:11" x14ac:dyDescent="0.3">
      <c r="B8" s="24" t="s">
        <v>193</v>
      </c>
    </row>
    <row r="9" spans="2:11" x14ac:dyDescent="0.3">
      <c r="B9" s="24" t="s">
        <v>194</v>
      </c>
    </row>
    <row r="10" spans="2:11" x14ac:dyDescent="0.3">
      <c r="B10" s="24" t="s">
        <v>195</v>
      </c>
    </row>
    <row r="12" spans="2:11" x14ac:dyDescent="0.3">
      <c r="B12" s="22" t="s">
        <v>196</v>
      </c>
      <c r="C12" s="61"/>
      <c r="D12" s="61"/>
    </row>
    <row r="13" spans="2:11" x14ac:dyDescent="0.3">
      <c r="B13" s="24" t="s">
        <v>143</v>
      </c>
    </row>
    <row r="14" spans="2:11" x14ac:dyDescent="0.3">
      <c r="B14" s="24" t="s">
        <v>197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Intructivo</vt:lpstr>
      <vt:lpstr>1.Instructivo</vt:lpstr>
      <vt:lpstr>2.Mapa de Riesgos</vt:lpstr>
      <vt:lpstr>3.Tabla de Probabilidad</vt:lpstr>
      <vt:lpstr>4.Tabla de Impacto</vt:lpstr>
      <vt:lpstr>5.Tabla Valoración de Controles</vt:lpstr>
      <vt:lpstr>6.Matriz de Calor</vt:lpstr>
      <vt:lpstr>Listas Desplegables</vt:lpstr>
    </vt:vector>
  </TitlesOfParts>
  <Manager/>
  <Company>Hewlett-Packard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ALEJANDRO HORTÚA SALAMANCA</cp:lastModifiedBy>
  <cp:revision/>
  <dcterms:created xsi:type="dcterms:W3CDTF">2020-03-24T23:12:47Z</dcterms:created>
  <dcterms:modified xsi:type="dcterms:W3CDTF">2024-08-20T15:42:44Z</dcterms:modified>
  <cp:category/>
  <cp:contentStatus/>
</cp:coreProperties>
</file>