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54" sheetId="23" r:id="rId1"/>
  </sheets>
  <externalReferences>
    <externalReference r:id="rId2"/>
    <externalReference r:id="rId3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2" i="23" l="1"/>
  <c r="T11" i="23"/>
  <c r="BO12" i="23" l="1"/>
  <c r="BN12" i="23"/>
  <c r="BM12" i="23"/>
  <c r="BO11" i="23"/>
  <c r="BN11" i="23"/>
  <c r="BM11" i="23"/>
  <c r="BF12" i="23"/>
  <c r="BE12" i="23"/>
  <c r="BD12" i="23"/>
  <c r="BC12" i="23"/>
  <c r="BF11" i="23"/>
  <c r="BE11" i="23"/>
  <c r="BD11" i="23"/>
  <c r="BC11" i="23"/>
  <c r="AV12" i="23"/>
  <c r="AV11" i="23"/>
  <c r="AJ12" i="23"/>
  <c r="AI12" i="23"/>
  <c r="AH12" i="23"/>
  <c r="AG12" i="23"/>
  <c r="AF12" i="23"/>
  <c r="AE12" i="23"/>
  <c r="AD12" i="23"/>
  <c r="AJ11" i="23"/>
  <c r="AI11" i="23"/>
  <c r="AH11" i="23"/>
  <c r="AG11" i="23"/>
  <c r="AF11" i="23"/>
  <c r="AE11" i="23"/>
  <c r="AD11" i="23"/>
  <c r="AB12" i="23"/>
  <c r="AA12" i="23"/>
  <c r="Z12" i="23"/>
  <c r="Y12" i="23"/>
  <c r="X12" i="23"/>
  <c r="W12" i="23"/>
  <c r="V12" i="23"/>
  <c r="AB11" i="23"/>
  <c r="AA11" i="23"/>
  <c r="Z11" i="23"/>
  <c r="Y11" i="23"/>
  <c r="X11" i="23"/>
  <c r="W11" i="23"/>
  <c r="V11" i="23"/>
  <c r="S12" i="23"/>
  <c r="S11" i="23"/>
  <c r="L12" i="23"/>
  <c r="L11" i="23"/>
  <c r="CW87" i="23" l="1"/>
  <c r="CV87" i="23"/>
  <c r="CT87" i="23"/>
  <c r="CS87" i="23"/>
  <c r="CR87" i="23"/>
  <c r="CQ87" i="23"/>
  <c r="CP87" i="23"/>
  <c r="CO87" i="23"/>
  <c r="CN87" i="23"/>
  <c r="CM87" i="23"/>
  <c r="CL87" i="23"/>
  <c r="CK87" i="23"/>
  <c r="CJ87" i="23"/>
  <c r="CI87" i="23"/>
  <c r="CE87" i="23"/>
  <c r="CD87" i="23"/>
  <c r="CC87" i="23"/>
  <c r="CB87" i="23"/>
  <c r="CA87" i="23"/>
  <c r="BZ87" i="23"/>
  <c r="BY87" i="23"/>
  <c r="BX87" i="23"/>
  <c r="BU87" i="23"/>
  <c r="CW86" i="23"/>
  <c r="CV86" i="23"/>
  <c r="CT86" i="23"/>
  <c r="CS86" i="23"/>
  <c r="CR86" i="23"/>
  <c r="CQ86" i="23"/>
  <c r="CP86" i="23"/>
  <c r="CO86" i="23"/>
  <c r="CN86" i="23"/>
  <c r="CM86" i="23"/>
  <c r="CL86" i="23"/>
  <c r="CK86" i="23"/>
  <c r="CJ86" i="23"/>
  <c r="CI86" i="23"/>
  <c r="CE86" i="23"/>
  <c r="CD86" i="23"/>
  <c r="CC86" i="23"/>
  <c r="CB86" i="23"/>
  <c r="CA86" i="23"/>
  <c r="BZ86" i="23"/>
  <c r="BY86" i="23"/>
  <c r="BX86" i="23"/>
  <c r="BU86" i="23"/>
  <c r="CW85" i="23"/>
  <c r="CV85" i="23"/>
  <c r="CT85" i="23"/>
  <c r="CS85" i="23"/>
  <c r="CR85" i="23"/>
  <c r="CQ85" i="23"/>
  <c r="CP85" i="23"/>
  <c r="CO85" i="23"/>
  <c r="CN85" i="23"/>
  <c r="CM85" i="23"/>
  <c r="CL85" i="23"/>
  <c r="CK85" i="23"/>
  <c r="CJ85" i="23"/>
  <c r="CI85" i="23"/>
  <c r="CE85" i="23"/>
  <c r="CD85" i="23"/>
  <c r="CC85" i="23"/>
  <c r="CB85" i="23"/>
  <c r="CA85" i="23"/>
  <c r="BZ85" i="23"/>
  <c r="BY85" i="23"/>
  <c r="BX85" i="23"/>
  <c r="BU85" i="23"/>
  <c r="CW84" i="23"/>
  <c r="CV84" i="23"/>
  <c r="CT84" i="23"/>
  <c r="CS84" i="23"/>
  <c r="CR84" i="23"/>
  <c r="CQ84" i="23"/>
  <c r="CP84" i="23"/>
  <c r="CO84" i="23"/>
  <c r="CN84" i="23"/>
  <c r="CM84" i="23"/>
  <c r="CL84" i="23"/>
  <c r="CK84" i="23"/>
  <c r="CJ84" i="23"/>
  <c r="CI84" i="23"/>
  <c r="CE84" i="23"/>
  <c r="CD84" i="23"/>
  <c r="CC84" i="23"/>
  <c r="CB84" i="23"/>
  <c r="CA84" i="23"/>
  <c r="BZ84" i="23"/>
  <c r="BY84" i="23"/>
  <c r="BX84" i="23"/>
  <c r="BU84" i="23"/>
  <c r="CW83" i="23"/>
  <c r="CV83" i="23"/>
  <c r="CT83" i="23"/>
  <c r="CS83" i="23"/>
  <c r="CR83" i="23"/>
  <c r="CQ83" i="23"/>
  <c r="CP83" i="23"/>
  <c r="CO83" i="23"/>
  <c r="CN83" i="23"/>
  <c r="CM83" i="23"/>
  <c r="CL83" i="23"/>
  <c r="CK83" i="23"/>
  <c r="CJ83" i="23"/>
  <c r="CI83" i="23"/>
  <c r="CE83" i="23"/>
  <c r="CD83" i="23"/>
  <c r="CC83" i="23"/>
  <c r="CB83" i="23"/>
  <c r="CA83" i="23"/>
  <c r="BZ83" i="23"/>
  <c r="BY83" i="23"/>
  <c r="BX83" i="23"/>
  <c r="BU83" i="23"/>
  <c r="CW82" i="23"/>
  <c r="CV82" i="23"/>
  <c r="CT82" i="23"/>
  <c r="CS82" i="23"/>
  <c r="CR82" i="23"/>
  <c r="CQ82" i="23"/>
  <c r="CP82" i="23"/>
  <c r="CO82" i="23"/>
  <c r="CN82" i="23"/>
  <c r="CM82" i="23"/>
  <c r="CL82" i="23"/>
  <c r="CK82" i="23"/>
  <c r="CJ82" i="23"/>
  <c r="CI82" i="23"/>
  <c r="CE82" i="23"/>
  <c r="CD82" i="23"/>
  <c r="CC82" i="23"/>
  <c r="CB82" i="23"/>
  <c r="CA82" i="23"/>
  <c r="BZ82" i="23"/>
  <c r="BY82" i="23"/>
  <c r="BX82" i="23"/>
  <c r="BU82" i="23"/>
  <c r="CW81" i="23"/>
  <c r="CV81" i="23"/>
  <c r="CT81" i="23"/>
  <c r="CS81" i="23"/>
  <c r="CR81" i="23"/>
  <c r="CQ81" i="23"/>
  <c r="CP81" i="23"/>
  <c r="CO81" i="23"/>
  <c r="CN81" i="23"/>
  <c r="CM81" i="23"/>
  <c r="CL81" i="23"/>
  <c r="CK81" i="23"/>
  <c r="CJ81" i="23"/>
  <c r="CI81" i="23"/>
  <c r="CE81" i="23"/>
  <c r="CD81" i="23"/>
  <c r="CC81" i="23"/>
  <c r="CB81" i="23"/>
  <c r="CA81" i="23"/>
  <c r="BZ81" i="23"/>
  <c r="BY81" i="23"/>
  <c r="BX81" i="23"/>
  <c r="BU81" i="23"/>
  <c r="CW80" i="23"/>
  <c r="CV80" i="23"/>
  <c r="CT80" i="23"/>
  <c r="CS80" i="23"/>
  <c r="CR80" i="23"/>
  <c r="CQ80" i="23"/>
  <c r="CP80" i="23"/>
  <c r="CO80" i="23"/>
  <c r="CN80" i="23"/>
  <c r="CM80" i="23"/>
  <c r="CL80" i="23"/>
  <c r="CK80" i="23"/>
  <c r="CJ80" i="23"/>
  <c r="CI80" i="23"/>
  <c r="CE80" i="23"/>
  <c r="CD80" i="23"/>
  <c r="CC80" i="23"/>
  <c r="CB80" i="23"/>
  <c r="CA80" i="23"/>
  <c r="BZ80" i="23"/>
  <c r="BY80" i="23"/>
  <c r="BX80" i="23"/>
  <c r="BU80" i="23"/>
  <c r="CW79" i="23"/>
  <c r="CV79" i="23"/>
  <c r="CT79" i="23"/>
  <c r="CS79" i="23"/>
  <c r="CR79" i="23"/>
  <c r="CQ79" i="23"/>
  <c r="CP79" i="23"/>
  <c r="CO79" i="23"/>
  <c r="CN79" i="23"/>
  <c r="CM79" i="23"/>
  <c r="CL79" i="23"/>
  <c r="CK79" i="23"/>
  <c r="CJ79" i="23"/>
  <c r="CI79" i="23"/>
  <c r="CE79" i="23"/>
  <c r="CD79" i="23"/>
  <c r="CC79" i="23"/>
  <c r="CB79" i="23"/>
  <c r="CA79" i="23"/>
  <c r="BZ79" i="23"/>
  <c r="BY79" i="23"/>
  <c r="BX79" i="23"/>
  <c r="BU79" i="23"/>
  <c r="CW78" i="23"/>
  <c r="CV78" i="23"/>
  <c r="CT78" i="23"/>
  <c r="CS78" i="23"/>
  <c r="CR78" i="23"/>
  <c r="CQ78" i="23"/>
  <c r="CP78" i="23"/>
  <c r="CO78" i="23"/>
  <c r="CN78" i="23"/>
  <c r="CM78" i="23"/>
  <c r="CL78" i="23"/>
  <c r="CK78" i="23"/>
  <c r="CJ78" i="23"/>
  <c r="CI78" i="23"/>
  <c r="CE78" i="23"/>
  <c r="CD78" i="23"/>
  <c r="CC78" i="23"/>
  <c r="CB78" i="23"/>
  <c r="CA78" i="23"/>
  <c r="BZ78" i="23"/>
  <c r="BY78" i="23"/>
  <c r="BX78" i="23"/>
  <c r="BU78" i="23"/>
  <c r="CW77" i="23"/>
  <c r="CV77" i="23"/>
  <c r="CT77" i="23"/>
  <c r="CS77" i="23"/>
  <c r="CR77" i="23"/>
  <c r="CQ77" i="23"/>
  <c r="CP77" i="23"/>
  <c r="CO77" i="23"/>
  <c r="CN77" i="23"/>
  <c r="CM77" i="23"/>
  <c r="CL77" i="23"/>
  <c r="CK77" i="23"/>
  <c r="CJ77" i="23"/>
  <c r="CI77" i="23"/>
  <c r="CE77" i="23"/>
  <c r="CD77" i="23"/>
  <c r="CC77" i="23"/>
  <c r="CB77" i="23"/>
  <c r="CA77" i="23"/>
  <c r="BZ77" i="23"/>
  <c r="BY77" i="23"/>
  <c r="BX77" i="23"/>
  <c r="BU77" i="23"/>
  <c r="CW76" i="23"/>
  <c r="CV76" i="23"/>
  <c r="CT76" i="23"/>
  <c r="CS76" i="23"/>
  <c r="CR76" i="23"/>
  <c r="CQ76" i="23"/>
  <c r="CP76" i="23"/>
  <c r="CO76" i="23"/>
  <c r="CN76" i="23"/>
  <c r="CM76" i="23"/>
  <c r="CL76" i="23"/>
  <c r="CK76" i="23"/>
  <c r="CJ76" i="23"/>
  <c r="CI76" i="23"/>
  <c r="CE76" i="23"/>
  <c r="CD76" i="23"/>
  <c r="CC76" i="23"/>
  <c r="CB76" i="23"/>
  <c r="CA76" i="23"/>
  <c r="BZ76" i="23"/>
  <c r="BY76" i="23"/>
  <c r="BX76" i="23"/>
  <c r="BU76" i="23"/>
  <c r="CW75" i="23"/>
  <c r="CV75" i="23"/>
  <c r="CT75" i="23"/>
  <c r="CS75" i="23"/>
  <c r="CR75" i="23"/>
  <c r="CQ75" i="23"/>
  <c r="CP75" i="23"/>
  <c r="CO75" i="23"/>
  <c r="CN75" i="23"/>
  <c r="CM75" i="23"/>
  <c r="CL75" i="23"/>
  <c r="CK75" i="23"/>
  <c r="CJ75" i="23"/>
  <c r="CI75" i="23"/>
  <c r="CE75" i="23"/>
  <c r="CD75" i="23"/>
  <c r="CC75" i="23"/>
  <c r="CB75" i="23"/>
  <c r="CA75" i="23"/>
  <c r="BZ75" i="23"/>
  <c r="BY75" i="23"/>
  <c r="BX75" i="23"/>
  <c r="BU75" i="23"/>
  <c r="CW74" i="23"/>
  <c r="CV74" i="23"/>
  <c r="CT74" i="23"/>
  <c r="CS74" i="23"/>
  <c r="CR74" i="23"/>
  <c r="CQ74" i="23"/>
  <c r="CP74" i="23"/>
  <c r="CO74" i="23"/>
  <c r="CN74" i="23"/>
  <c r="CM74" i="23"/>
  <c r="CL74" i="23"/>
  <c r="CK74" i="23"/>
  <c r="CJ74" i="23"/>
  <c r="CI74" i="23"/>
  <c r="CE74" i="23"/>
  <c r="CD74" i="23"/>
  <c r="CC74" i="23"/>
  <c r="CB74" i="23"/>
  <c r="CA74" i="23"/>
  <c r="BZ74" i="23"/>
  <c r="BY74" i="23"/>
  <c r="BX74" i="23"/>
  <c r="BU74" i="23"/>
  <c r="CW73" i="23"/>
  <c r="CV73" i="23"/>
  <c r="CT73" i="23"/>
  <c r="CS73" i="23"/>
  <c r="CR73" i="23"/>
  <c r="CQ73" i="23"/>
  <c r="CP73" i="23"/>
  <c r="CO73" i="23"/>
  <c r="CN73" i="23"/>
  <c r="CM73" i="23"/>
  <c r="CL73" i="23"/>
  <c r="CK73" i="23"/>
  <c r="CJ73" i="23"/>
  <c r="CI73" i="23"/>
  <c r="CE73" i="23"/>
  <c r="CD73" i="23"/>
  <c r="CC73" i="23"/>
  <c r="CB73" i="23"/>
  <c r="CA73" i="23"/>
  <c r="BZ73" i="23"/>
  <c r="BY73" i="23"/>
  <c r="BX73" i="23"/>
  <c r="BU73" i="23"/>
  <c r="CW72" i="23"/>
  <c r="CV72" i="23"/>
  <c r="CT72" i="23"/>
  <c r="CS72" i="23"/>
  <c r="CR72" i="23"/>
  <c r="CQ72" i="23"/>
  <c r="CP72" i="23"/>
  <c r="CO72" i="23"/>
  <c r="CN72" i="23"/>
  <c r="CM72" i="23"/>
  <c r="CL72" i="23"/>
  <c r="CK72" i="23"/>
  <c r="CJ72" i="23"/>
  <c r="CI72" i="23"/>
  <c r="CE72" i="23"/>
  <c r="CD72" i="23"/>
  <c r="CC72" i="23"/>
  <c r="CB72" i="23"/>
  <c r="CA72" i="23"/>
  <c r="BZ72" i="23"/>
  <c r="BY72" i="23"/>
  <c r="BX72" i="23"/>
  <c r="BU72" i="23"/>
  <c r="CW71" i="23"/>
  <c r="CV71" i="23"/>
  <c r="CT71" i="23"/>
  <c r="CS71" i="23"/>
  <c r="CR71" i="23"/>
  <c r="CQ71" i="23"/>
  <c r="CP71" i="23"/>
  <c r="CO71" i="23"/>
  <c r="CN71" i="23"/>
  <c r="CM71" i="23"/>
  <c r="CL71" i="23"/>
  <c r="CK71" i="23"/>
  <c r="CJ71" i="23"/>
  <c r="CI71" i="23"/>
  <c r="CE71" i="23"/>
  <c r="CD71" i="23"/>
  <c r="CC71" i="23"/>
  <c r="CB71" i="23"/>
  <c r="CA71" i="23"/>
  <c r="BZ71" i="23"/>
  <c r="BY71" i="23"/>
  <c r="BX71" i="23"/>
  <c r="BU71" i="23"/>
  <c r="CW70" i="23"/>
  <c r="CV70" i="23"/>
  <c r="CT70" i="23"/>
  <c r="CS70" i="23"/>
  <c r="CR70" i="23"/>
  <c r="CQ70" i="23"/>
  <c r="CP70" i="23"/>
  <c r="CO70" i="23"/>
  <c r="CN70" i="23"/>
  <c r="CM70" i="23"/>
  <c r="CL70" i="23"/>
  <c r="CK70" i="23"/>
  <c r="CJ70" i="23"/>
  <c r="CI70" i="23"/>
  <c r="CE70" i="23"/>
  <c r="CD70" i="23"/>
  <c r="CC70" i="23"/>
  <c r="CB70" i="23"/>
  <c r="CA70" i="23"/>
  <c r="BZ70" i="23"/>
  <c r="BY70" i="23"/>
  <c r="BX70" i="23"/>
  <c r="BU70" i="23"/>
  <c r="CW69" i="23"/>
  <c r="CV69" i="23"/>
  <c r="CT69" i="23"/>
  <c r="CS69" i="23"/>
  <c r="CR69" i="23"/>
  <c r="CQ69" i="23"/>
  <c r="CP69" i="23"/>
  <c r="CO69" i="23"/>
  <c r="CN69" i="23"/>
  <c r="CM69" i="23"/>
  <c r="CL69" i="23"/>
  <c r="CK69" i="23"/>
  <c r="CJ69" i="23"/>
  <c r="CI69" i="23"/>
  <c r="CE69" i="23"/>
  <c r="CD69" i="23"/>
  <c r="CC69" i="23"/>
  <c r="CB69" i="23"/>
  <c r="CA69" i="23"/>
  <c r="BZ69" i="23"/>
  <c r="BY69" i="23"/>
  <c r="BX69" i="23"/>
  <c r="BU69" i="23"/>
  <c r="CW68" i="23"/>
  <c r="CV68" i="23"/>
  <c r="CT68" i="23"/>
  <c r="CS68" i="23"/>
  <c r="CR68" i="23"/>
  <c r="CQ68" i="23"/>
  <c r="CP68" i="23"/>
  <c r="CO68" i="23"/>
  <c r="CN68" i="23"/>
  <c r="CM68" i="23"/>
  <c r="CL68" i="23"/>
  <c r="CK68" i="23"/>
  <c r="CJ68" i="23"/>
  <c r="CI68" i="23"/>
  <c r="CE68" i="23"/>
  <c r="CD68" i="23"/>
  <c r="CC68" i="23"/>
  <c r="CB68" i="23"/>
  <c r="CA68" i="23"/>
  <c r="BZ68" i="23"/>
  <c r="BY68" i="23"/>
  <c r="BX68" i="23"/>
  <c r="BU68" i="23"/>
  <c r="CW67" i="23"/>
  <c r="CV67" i="23"/>
  <c r="CT67" i="23"/>
  <c r="CS67" i="23"/>
  <c r="CR67" i="23"/>
  <c r="CQ67" i="23"/>
  <c r="CP67" i="23"/>
  <c r="CO67" i="23"/>
  <c r="CN67" i="23"/>
  <c r="CM67" i="23"/>
  <c r="CL67" i="23"/>
  <c r="CK67" i="23"/>
  <c r="CJ67" i="23"/>
  <c r="CI67" i="23"/>
  <c r="CE67" i="23"/>
  <c r="CD67" i="23"/>
  <c r="CC67" i="23"/>
  <c r="CB67" i="23"/>
  <c r="CA67" i="23"/>
  <c r="BZ67" i="23"/>
  <c r="BY67" i="23"/>
  <c r="BX67" i="23"/>
  <c r="BU67" i="23"/>
  <c r="CW66" i="23"/>
  <c r="CV66" i="23"/>
  <c r="CT66" i="23"/>
  <c r="CS66" i="23"/>
  <c r="CR66" i="23"/>
  <c r="CQ66" i="23"/>
  <c r="CP66" i="23"/>
  <c r="CO66" i="23"/>
  <c r="CN66" i="23"/>
  <c r="CM66" i="23"/>
  <c r="CL66" i="23"/>
  <c r="CK66" i="23"/>
  <c r="CJ66" i="23"/>
  <c r="CI66" i="23"/>
  <c r="CE66" i="23"/>
  <c r="CD66" i="23"/>
  <c r="CC66" i="23"/>
  <c r="CB66" i="23"/>
  <c r="CA66" i="23"/>
  <c r="BZ66" i="23"/>
  <c r="BY66" i="23"/>
  <c r="BX66" i="23"/>
  <c r="BU66" i="23"/>
  <c r="CW65" i="23"/>
  <c r="CV65" i="23"/>
  <c r="CT65" i="23"/>
  <c r="CS65" i="23"/>
  <c r="CR65" i="23"/>
  <c r="CQ65" i="23"/>
  <c r="CP65" i="23"/>
  <c r="CO65" i="23"/>
  <c r="CN65" i="23"/>
  <c r="CM65" i="23"/>
  <c r="CL65" i="23"/>
  <c r="CK65" i="23"/>
  <c r="CJ65" i="23"/>
  <c r="CI65" i="23"/>
  <c r="CE65" i="23"/>
  <c r="CD65" i="23"/>
  <c r="CC65" i="23"/>
  <c r="CB65" i="23"/>
  <c r="CA65" i="23"/>
  <c r="BZ65" i="23"/>
  <c r="BY65" i="23"/>
  <c r="BX65" i="23"/>
  <c r="BU65" i="23"/>
  <c r="CW64" i="23"/>
  <c r="CV64" i="23"/>
  <c r="CT64" i="23"/>
  <c r="CS64" i="23"/>
  <c r="CR64" i="23"/>
  <c r="CQ64" i="23"/>
  <c r="CP64" i="23"/>
  <c r="CO64" i="23"/>
  <c r="CN64" i="23"/>
  <c r="CM64" i="23"/>
  <c r="CL64" i="23"/>
  <c r="CK64" i="23"/>
  <c r="CJ64" i="23"/>
  <c r="CI64" i="23"/>
  <c r="CE64" i="23"/>
  <c r="CD64" i="23"/>
  <c r="CC64" i="23"/>
  <c r="CB64" i="23"/>
  <c r="CA64" i="23"/>
  <c r="BZ64" i="23"/>
  <c r="BY64" i="23"/>
  <c r="BX64" i="23"/>
  <c r="BU64" i="23"/>
  <c r="CW63" i="23"/>
  <c r="CV63" i="23"/>
  <c r="CT63" i="23"/>
  <c r="CS63" i="23"/>
  <c r="CR63" i="23"/>
  <c r="CQ63" i="23"/>
  <c r="CP63" i="23"/>
  <c r="CO63" i="23"/>
  <c r="CN63" i="23"/>
  <c r="CM63" i="23"/>
  <c r="CL63" i="23"/>
  <c r="CK63" i="23"/>
  <c r="CJ63" i="23"/>
  <c r="CI63" i="23"/>
  <c r="CE63" i="23"/>
  <c r="CD63" i="23"/>
  <c r="CC63" i="23"/>
  <c r="CB63" i="23"/>
  <c r="CA63" i="23"/>
  <c r="BZ63" i="23"/>
  <c r="BY63" i="23"/>
  <c r="BX63" i="23"/>
  <c r="BU63" i="23"/>
  <c r="CW62" i="23"/>
  <c r="CV62" i="23"/>
  <c r="CT62" i="23"/>
  <c r="CS62" i="23"/>
  <c r="CR62" i="23"/>
  <c r="CQ62" i="23"/>
  <c r="CP62" i="23"/>
  <c r="CO62" i="23"/>
  <c r="CN62" i="23"/>
  <c r="CM62" i="23"/>
  <c r="CL62" i="23"/>
  <c r="CK62" i="23"/>
  <c r="CJ62" i="23"/>
  <c r="CI62" i="23"/>
  <c r="CE62" i="23"/>
  <c r="CD62" i="23"/>
  <c r="CC62" i="23"/>
  <c r="CB62" i="23"/>
  <c r="CA62" i="23"/>
  <c r="BZ62" i="23"/>
  <c r="BY62" i="23"/>
  <c r="BX62" i="23"/>
  <c r="BU62" i="23"/>
  <c r="CW61" i="23"/>
  <c r="CV61" i="23"/>
  <c r="CT61" i="23"/>
  <c r="CS61" i="23"/>
  <c r="CR61" i="23"/>
  <c r="CQ61" i="23"/>
  <c r="CP61" i="23"/>
  <c r="CO61" i="23"/>
  <c r="CN61" i="23"/>
  <c r="CM61" i="23"/>
  <c r="CL61" i="23"/>
  <c r="CK61" i="23"/>
  <c r="CJ61" i="23"/>
  <c r="CI61" i="23"/>
  <c r="CE61" i="23"/>
  <c r="CD61" i="23"/>
  <c r="CC61" i="23"/>
  <c r="CB61" i="23"/>
  <c r="CA61" i="23"/>
  <c r="BZ61" i="23"/>
  <c r="BY61" i="23"/>
  <c r="BX61" i="23"/>
  <c r="BU61" i="23"/>
  <c r="CW60" i="23"/>
  <c r="CV60" i="23"/>
  <c r="CT60" i="23"/>
  <c r="CS60" i="23"/>
  <c r="CR60" i="23"/>
  <c r="CQ60" i="23"/>
  <c r="CP60" i="23"/>
  <c r="CO60" i="23"/>
  <c r="CN60" i="23"/>
  <c r="CM60" i="23"/>
  <c r="CL60" i="23"/>
  <c r="CK60" i="23"/>
  <c r="CJ60" i="23"/>
  <c r="CI60" i="23"/>
  <c r="CE60" i="23"/>
  <c r="CD60" i="23"/>
  <c r="CC60" i="23"/>
  <c r="CB60" i="23"/>
  <c r="CA60" i="23"/>
  <c r="BZ60" i="23"/>
  <c r="BY60" i="23"/>
  <c r="BX60" i="23"/>
  <c r="BU60" i="23"/>
  <c r="CW59" i="23"/>
  <c r="CV59" i="23"/>
  <c r="CT59" i="23"/>
  <c r="CS59" i="23"/>
  <c r="CR59" i="23"/>
  <c r="CQ59" i="23"/>
  <c r="CP59" i="23"/>
  <c r="CO59" i="23"/>
  <c r="CN59" i="23"/>
  <c r="CM59" i="23"/>
  <c r="CL59" i="23"/>
  <c r="CK59" i="23"/>
  <c r="CJ59" i="23"/>
  <c r="CI59" i="23"/>
  <c r="CE59" i="23"/>
  <c r="CD59" i="23"/>
  <c r="CC59" i="23"/>
  <c r="CB59" i="23"/>
  <c r="CA59" i="23"/>
  <c r="BZ59" i="23"/>
  <c r="BY59" i="23"/>
  <c r="BX59" i="23"/>
  <c r="BU59" i="23"/>
  <c r="CW58" i="23"/>
  <c r="CV58" i="23"/>
  <c r="CT58" i="23"/>
  <c r="CS58" i="23"/>
  <c r="CR58" i="23"/>
  <c r="CQ58" i="23"/>
  <c r="CP58" i="23"/>
  <c r="CO58" i="23"/>
  <c r="CN58" i="23"/>
  <c r="CM58" i="23"/>
  <c r="CL58" i="23"/>
  <c r="CK58" i="23"/>
  <c r="CJ58" i="23"/>
  <c r="CI58" i="23"/>
  <c r="CE58" i="23"/>
  <c r="CD58" i="23"/>
  <c r="CC58" i="23"/>
  <c r="CB58" i="23"/>
  <c r="CA58" i="23"/>
  <c r="BZ58" i="23"/>
  <c r="BY58" i="23"/>
  <c r="BX58" i="23"/>
  <c r="BU58" i="23"/>
  <c r="CW57" i="23"/>
  <c r="CV57" i="23"/>
  <c r="CT57" i="23"/>
  <c r="CS57" i="23"/>
  <c r="CR57" i="23"/>
  <c r="CQ57" i="23"/>
  <c r="CP57" i="23"/>
  <c r="CO57" i="23"/>
  <c r="CN57" i="23"/>
  <c r="CM57" i="23"/>
  <c r="CL57" i="23"/>
  <c r="CK57" i="23"/>
  <c r="CJ57" i="23"/>
  <c r="CI57" i="23"/>
  <c r="CE57" i="23"/>
  <c r="CD57" i="23"/>
  <c r="CC57" i="23"/>
  <c r="CB57" i="23"/>
  <c r="CA57" i="23"/>
  <c r="BZ57" i="23"/>
  <c r="BY57" i="23"/>
  <c r="BX57" i="23"/>
  <c r="BU57" i="23"/>
  <c r="CW56" i="23"/>
  <c r="CV56" i="23"/>
  <c r="CT56" i="23"/>
  <c r="CS56" i="23"/>
  <c r="CR56" i="23"/>
  <c r="CQ56" i="23"/>
  <c r="CP56" i="23"/>
  <c r="CO56" i="23"/>
  <c r="CN56" i="23"/>
  <c r="CM56" i="23"/>
  <c r="CL56" i="23"/>
  <c r="CK56" i="23"/>
  <c r="CJ56" i="23"/>
  <c r="CI56" i="23"/>
  <c r="CE56" i="23"/>
  <c r="CD56" i="23"/>
  <c r="CC56" i="23"/>
  <c r="CB56" i="23"/>
  <c r="CA56" i="23"/>
  <c r="BZ56" i="23"/>
  <c r="BY56" i="23"/>
  <c r="BX56" i="23"/>
  <c r="BU56" i="23"/>
  <c r="CW55" i="23"/>
  <c r="CV55" i="23"/>
  <c r="CT55" i="23"/>
  <c r="CS55" i="23"/>
  <c r="CR55" i="23"/>
  <c r="CQ55" i="23"/>
  <c r="CP55" i="23"/>
  <c r="CO55" i="23"/>
  <c r="CN55" i="23"/>
  <c r="CM55" i="23"/>
  <c r="CL55" i="23"/>
  <c r="CK55" i="23"/>
  <c r="CJ55" i="23"/>
  <c r="CI55" i="23"/>
  <c r="CE55" i="23"/>
  <c r="CD55" i="23"/>
  <c r="CC55" i="23"/>
  <c r="CB55" i="23"/>
  <c r="CA55" i="23"/>
  <c r="BZ55" i="23"/>
  <c r="BY55" i="23"/>
  <c r="BX55" i="23"/>
  <c r="BU55" i="23"/>
  <c r="CW54" i="23"/>
  <c r="CV54" i="23"/>
  <c r="CT54" i="23"/>
  <c r="CS54" i="23"/>
  <c r="CR54" i="23"/>
  <c r="CQ54" i="23"/>
  <c r="CP54" i="23"/>
  <c r="CO54" i="23"/>
  <c r="CN54" i="23"/>
  <c r="CM54" i="23"/>
  <c r="CL54" i="23"/>
  <c r="CK54" i="23"/>
  <c r="CJ54" i="23"/>
  <c r="CI54" i="23"/>
  <c r="CE54" i="23"/>
  <c r="CD54" i="23"/>
  <c r="CC54" i="23"/>
  <c r="CB54" i="23"/>
  <c r="CA54" i="23"/>
  <c r="BZ54" i="23"/>
  <c r="BY54" i="23"/>
  <c r="BX54" i="23"/>
  <c r="BU54" i="23"/>
  <c r="CW53" i="23"/>
  <c r="CV53" i="23"/>
  <c r="CT53" i="23"/>
  <c r="CS53" i="23"/>
  <c r="CR53" i="23"/>
  <c r="CQ53" i="23"/>
  <c r="CP53" i="23"/>
  <c r="CO53" i="23"/>
  <c r="CN53" i="23"/>
  <c r="CM53" i="23"/>
  <c r="CL53" i="23"/>
  <c r="CK53" i="23"/>
  <c r="CJ53" i="23"/>
  <c r="CI53" i="23"/>
  <c r="CE53" i="23"/>
  <c r="CD53" i="23"/>
  <c r="CC53" i="23"/>
  <c r="CB53" i="23"/>
  <c r="CA53" i="23"/>
  <c r="BZ53" i="23"/>
  <c r="BY53" i="23"/>
  <c r="BX53" i="23"/>
  <c r="BU53" i="23"/>
  <c r="CW52" i="23"/>
  <c r="CV52" i="23"/>
  <c r="CT52" i="23"/>
  <c r="CS52" i="23"/>
  <c r="CR52" i="23"/>
  <c r="CQ52" i="23"/>
  <c r="CP52" i="23"/>
  <c r="CO52" i="23"/>
  <c r="CN52" i="23"/>
  <c r="CM52" i="23"/>
  <c r="CL52" i="23"/>
  <c r="CK52" i="23"/>
  <c r="CJ52" i="23"/>
  <c r="CI52" i="23"/>
  <c r="CE52" i="23"/>
  <c r="CD52" i="23"/>
  <c r="CC52" i="23"/>
  <c r="CB52" i="23"/>
  <c r="CA52" i="23"/>
  <c r="BZ52" i="23"/>
  <c r="BY52" i="23"/>
  <c r="BX52" i="23"/>
  <c r="BU52" i="23"/>
  <c r="CW51" i="23"/>
  <c r="CV51" i="23"/>
  <c r="CT51" i="23"/>
  <c r="CS51" i="23"/>
  <c r="CR51" i="23"/>
  <c r="CQ51" i="23"/>
  <c r="CP51" i="23"/>
  <c r="CO51" i="23"/>
  <c r="CN51" i="23"/>
  <c r="CM51" i="23"/>
  <c r="CL51" i="23"/>
  <c r="CK51" i="23"/>
  <c r="CJ51" i="23"/>
  <c r="CI51" i="23"/>
  <c r="CE51" i="23"/>
  <c r="CD51" i="23"/>
  <c r="CC51" i="23"/>
  <c r="CB51" i="23"/>
  <c r="CA51" i="23"/>
  <c r="BZ51" i="23"/>
  <c r="BY51" i="23"/>
  <c r="BX51" i="23"/>
  <c r="BU51" i="23"/>
  <c r="CW50" i="23"/>
  <c r="CV50" i="23"/>
  <c r="CT50" i="23"/>
  <c r="CS50" i="23"/>
  <c r="CR50" i="23"/>
  <c r="CQ50" i="23"/>
  <c r="CP50" i="23"/>
  <c r="CO50" i="23"/>
  <c r="CN50" i="23"/>
  <c r="CM50" i="23"/>
  <c r="CL50" i="23"/>
  <c r="CK50" i="23"/>
  <c r="CJ50" i="23"/>
  <c r="CI50" i="23"/>
  <c r="CE50" i="23"/>
  <c r="CD50" i="23"/>
  <c r="CC50" i="23"/>
  <c r="CB50" i="23"/>
  <c r="CA50" i="23"/>
  <c r="BZ50" i="23"/>
  <c r="BY50" i="23"/>
  <c r="BX50" i="23"/>
  <c r="BU50" i="23"/>
  <c r="CW49" i="23"/>
  <c r="CV49" i="23"/>
  <c r="CT49" i="23"/>
  <c r="CS49" i="23"/>
  <c r="CR49" i="23"/>
  <c r="CQ49" i="23"/>
  <c r="CP49" i="23"/>
  <c r="CO49" i="23"/>
  <c r="CN49" i="23"/>
  <c r="CM49" i="23"/>
  <c r="CL49" i="23"/>
  <c r="CK49" i="23"/>
  <c r="CJ49" i="23"/>
  <c r="CI49" i="23"/>
  <c r="CE49" i="23"/>
  <c r="CD49" i="23"/>
  <c r="CC49" i="23"/>
  <c r="CB49" i="23"/>
  <c r="CA49" i="23"/>
  <c r="BZ49" i="23"/>
  <c r="BY49" i="23"/>
  <c r="BX49" i="23"/>
  <c r="BU49" i="23"/>
  <c r="CW48" i="23"/>
  <c r="CV48" i="23"/>
  <c r="CT48" i="23"/>
  <c r="CS48" i="23"/>
  <c r="CR48" i="23"/>
  <c r="CQ48" i="23"/>
  <c r="CP48" i="23"/>
  <c r="CO48" i="23"/>
  <c r="CN48" i="23"/>
  <c r="CM48" i="23"/>
  <c r="CL48" i="23"/>
  <c r="CK48" i="23"/>
  <c r="CJ48" i="23"/>
  <c r="CI48" i="23"/>
  <c r="CE48" i="23"/>
  <c r="CD48" i="23"/>
  <c r="CC48" i="23"/>
  <c r="CB48" i="23"/>
  <c r="CA48" i="23"/>
  <c r="BZ48" i="23"/>
  <c r="BY48" i="23"/>
  <c r="BX48" i="23"/>
  <c r="BU48" i="23"/>
  <c r="CW47" i="23"/>
  <c r="CV47" i="23"/>
  <c r="CT47" i="23"/>
  <c r="CS47" i="23"/>
  <c r="CR47" i="23"/>
  <c r="CQ47" i="23"/>
  <c r="CP47" i="23"/>
  <c r="CO47" i="23"/>
  <c r="CN47" i="23"/>
  <c r="CM47" i="23"/>
  <c r="CL47" i="23"/>
  <c r="CK47" i="23"/>
  <c r="CJ47" i="23"/>
  <c r="CI47" i="23"/>
  <c r="CE47" i="23"/>
  <c r="CD47" i="23"/>
  <c r="CC47" i="23"/>
  <c r="CB47" i="23"/>
  <c r="CA47" i="23"/>
  <c r="BZ47" i="23"/>
  <c r="BY47" i="23"/>
  <c r="BX47" i="23"/>
  <c r="BU47" i="23"/>
  <c r="CW46" i="23"/>
  <c r="CV46" i="23"/>
  <c r="CT46" i="23"/>
  <c r="CS46" i="23"/>
  <c r="CR46" i="23"/>
  <c r="CQ46" i="23"/>
  <c r="CP46" i="23"/>
  <c r="CO46" i="23"/>
  <c r="CN46" i="23"/>
  <c r="CM46" i="23"/>
  <c r="CL46" i="23"/>
  <c r="CK46" i="23"/>
  <c r="CJ46" i="23"/>
  <c r="CI46" i="23"/>
  <c r="CE46" i="23"/>
  <c r="CD46" i="23"/>
  <c r="CC46" i="23"/>
  <c r="CB46" i="23"/>
  <c r="CA46" i="23"/>
  <c r="BZ46" i="23"/>
  <c r="BY46" i="23"/>
  <c r="BX46" i="23"/>
  <c r="BU46" i="23"/>
  <c r="CW45" i="23"/>
  <c r="CV45" i="23"/>
  <c r="CT45" i="23"/>
  <c r="CS45" i="23"/>
  <c r="CR45" i="23"/>
  <c r="CQ45" i="23"/>
  <c r="CP45" i="23"/>
  <c r="CO45" i="23"/>
  <c r="CN45" i="23"/>
  <c r="CM45" i="23"/>
  <c r="CL45" i="23"/>
  <c r="CK45" i="23"/>
  <c r="CJ45" i="23"/>
  <c r="CI45" i="23"/>
  <c r="CE45" i="23"/>
  <c r="CD45" i="23"/>
  <c r="CC45" i="23"/>
  <c r="CB45" i="23"/>
  <c r="CA45" i="23"/>
  <c r="BZ45" i="23"/>
  <c r="BY45" i="23"/>
  <c r="BX45" i="23"/>
  <c r="BU45" i="23"/>
  <c r="CW44" i="23"/>
  <c r="CV44" i="23"/>
  <c r="CT44" i="23"/>
  <c r="CS44" i="23"/>
  <c r="CR44" i="23"/>
  <c r="CQ44" i="23"/>
  <c r="CP44" i="23"/>
  <c r="CO44" i="23"/>
  <c r="CN44" i="23"/>
  <c r="CM44" i="23"/>
  <c r="CL44" i="23"/>
  <c r="CK44" i="23"/>
  <c r="CJ44" i="23"/>
  <c r="CI44" i="23"/>
  <c r="CE44" i="23"/>
  <c r="CD44" i="23"/>
  <c r="CC44" i="23"/>
  <c r="CB44" i="23"/>
  <c r="CA44" i="23"/>
  <c r="BZ44" i="23"/>
  <c r="BY44" i="23"/>
  <c r="BX44" i="23"/>
  <c r="BU44" i="23"/>
  <c r="CW43" i="23"/>
  <c r="CV43" i="23"/>
  <c r="CT43" i="23"/>
  <c r="CS43" i="23"/>
  <c r="CR43" i="23"/>
  <c r="CQ43" i="23"/>
  <c r="CP43" i="23"/>
  <c r="CO43" i="23"/>
  <c r="CN43" i="23"/>
  <c r="CM43" i="23"/>
  <c r="CL43" i="23"/>
  <c r="CK43" i="23"/>
  <c r="CJ43" i="23"/>
  <c r="CI43" i="23"/>
  <c r="CE43" i="23"/>
  <c r="CD43" i="23"/>
  <c r="CC43" i="23"/>
  <c r="CB43" i="23"/>
  <c r="CA43" i="23"/>
  <c r="BZ43" i="23"/>
  <c r="BY43" i="23"/>
  <c r="BX43" i="23"/>
  <c r="BU43" i="23"/>
  <c r="CW42" i="23"/>
  <c r="CV42" i="23"/>
  <c r="CT42" i="23"/>
  <c r="CS42" i="23"/>
  <c r="CR42" i="23"/>
  <c r="CQ42" i="23"/>
  <c r="CP42" i="23"/>
  <c r="CO42" i="23"/>
  <c r="CN42" i="23"/>
  <c r="CM42" i="23"/>
  <c r="CL42" i="23"/>
  <c r="CK42" i="23"/>
  <c r="CJ42" i="23"/>
  <c r="CI42" i="23"/>
  <c r="CE42" i="23"/>
  <c r="CD42" i="23"/>
  <c r="CC42" i="23"/>
  <c r="CB42" i="23"/>
  <c r="CA42" i="23"/>
  <c r="BZ42" i="23"/>
  <c r="BY42" i="23"/>
  <c r="BX42" i="23"/>
  <c r="BU42" i="23"/>
  <c r="DE41" i="23"/>
  <c r="DD41" i="23"/>
  <c r="DC41" i="23"/>
  <c r="DB41" i="23"/>
  <c r="DA41" i="23"/>
  <c r="CZ41" i="23"/>
  <c r="CY41" i="23"/>
  <c r="CX41" i="23"/>
  <c r="CW41" i="23"/>
  <c r="CV41" i="23"/>
  <c r="CT41" i="23"/>
  <c r="CS41" i="23"/>
  <c r="CR41" i="23"/>
  <c r="CQ41" i="23"/>
  <c r="CP41" i="23"/>
  <c r="CO41" i="23"/>
  <c r="CN41" i="23"/>
  <c r="CM41" i="23"/>
  <c r="CL41" i="23"/>
  <c r="CK41" i="23"/>
  <c r="CJ41" i="23"/>
  <c r="CI41" i="23"/>
  <c r="CE41" i="23"/>
  <c r="CD41" i="23"/>
  <c r="CC41" i="23"/>
  <c r="CB41" i="23"/>
  <c r="CA41" i="23"/>
  <c r="BZ41" i="23"/>
  <c r="BY41" i="23"/>
  <c r="BX41" i="23"/>
  <c r="BU41" i="23"/>
  <c r="DE40" i="23"/>
  <c r="DD40" i="23"/>
  <c r="DC40" i="23"/>
  <c r="DB40" i="23"/>
  <c r="DA40" i="23"/>
  <c r="CZ40" i="23"/>
  <c r="CY40" i="23"/>
  <c r="CX40" i="23"/>
  <c r="CW40" i="23"/>
  <c r="CV40" i="23"/>
  <c r="CT40" i="23"/>
  <c r="CS40" i="23"/>
  <c r="CR40" i="23"/>
  <c r="CQ40" i="23"/>
  <c r="CP40" i="23"/>
  <c r="CO40" i="23"/>
  <c r="CN40" i="23"/>
  <c r="CM40" i="23"/>
  <c r="CL40" i="23"/>
  <c r="CK40" i="23"/>
  <c r="CJ40" i="23"/>
  <c r="CI40" i="23"/>
  <c r="CE40" i="23"/>
  <c r="CD40" i="23"/>
  <c r="CC40" i="23"/>
  <c r="CB40" i="23"/>
  <c r="CA40" i="23"/>
  <c r="BZ40" i="23"/>
  <c r="BY40" i="23"/>
  <c r="BX40" i="23"/>
  <c r="BU40" i="23"/>
  <c r="DE39" i="23"/>
  <c r="DD39" i="23"/>
  <c r="DC39" i="23"/>
  <c r="DB39" i="23"/>
  <c r="DA39" i="23"/>
  <c r="CZ39" i="23"/>
  <c r="CY39" i="23"/>
  <c r="CX39" i="23"/>
  <c r="CW39" i="23"/>
  <c r="CV39" i="23"/>
  <c r="CT39" i="23"/>
  <c r="CS39" i="23"/>
  <c r="CR39" i="23"/>
  <c r="CQ39" i="23"/>
  <c r="CP39" i="23"/>
  <c r="CO39" i="23"/>
  <c r="CN39" i="23"/>
  <c r="CM39" i="23"/>
  <c r="CL39" i="23"/>
  <c r="CK39" i="23"/>
  <c r="CJ39" i="23"/>
  <c r="CI39" i="23"/>
  <c r="CE39" i="23"/>
  <c r="CD39" i="23"/>
  <c r="CC39" i="23"/>
  <c r="CB39" i="23"/>
  <c r="CA39" i="23"/>
  <c r="BZ39" i="23"/>
  <c r="BY39" i="23"/>
  <c r="BX39" i="23"/>
  <c r="BU39" i="23"/>
  <c r="DE38" i="23"/>
  <c r="DD38" i="23"/>
  <c r="DC38" i="23"/>
  <c r="DB38" i="23"/>
  <c r="DA38" i="23"/>
  <c r="CZ38" i="23"/>
  <c r="CY38" i="23"/>
  <c r="CX38" i="23"/>
  <c r="CW38" i="23"/>
  <c r="CV38" i="23"/>
  <c r="CT38" i="23"/>
  <c r="CS38" i="23"/>
  <c r="CR38" i="23"/>
  <c r="CQ38" i="23"/>
  <c r="CP38" i="23"/>
  <c r="CO38" i="23"/>
  <c r="CN38" i="23"/>
  <c r="CM38" i="23"/>
  <c r="CL38" i="23"/>
  <c r="CK38" i="23"/>
  <c r="CJ38" i="23"/>
  <c r="CI38" i="23"/>
  <c r="CE38" i="23"/>
  <c r="CD38" i="23"/>
  <c r="CC38" i="23"/>
  <c r="CB38" i="23"/>
  <c r="CA38" i="23"/>
  <c r="BZ38" i="23"/>
  <c r="BY38" i="23"/>
  <c r="BX38" i="23"/>
  <c r="BU38" i="23"/>
  <c r="DE37" i="23"/>
  <c r="DD37" i="23"/>
  <c r="DC37" i="23"/>
  <c r="DB37" i="23"/>
  <c r="DA37" i="23"/>
  <c r="CZ37" i="23"/>
  <c r="CY37" i="23"/>
  <c r="CX37" i="23"/>
  <c r="CW37" i="23"/>
  <c r="CV37" i="23"/>
  <c r="CT37" i="23"/>
  <c r="CS37" i="23"/>
  <c r="CR37" i="23"/>
  <c r="CQ37" i="23"/>
  <c r="CP37" i="23"/>
  <c r="CO37" i="23"/>
  <c r="CN37" i="23"/>
  <c r="CM37" i="23"/>
  <c r="CL37" i="23"/>
  <c r="CK37" i="23"/>
  <c r="CJ37" i="23"/>
  <c r="CI37" i="23"/>
  <c r="CE37" i="23"/>
  <c r="CD37" i="23"/>
  <c r="CC37" i="23"/>
  <c r="CB37" i="23"/>
  <c r="CA37" i="23"/>
  <c r="BZ37" i="23"/>
  <c r="BY37" i="23"/>
  <c r="BX37" i="23"/>
  <c r="BU37" i="23"/>
  <c r="DE36" i="23"/>
  <c r="DD36" i="23"/>
  <c r="DC36" i="23"/>
  <c r="DB36" i="23"/>
  <c r="DA36" i="23"/>
  <c r="CZ36" i="23"/>
  <c r="CY36" i="23"/>
  <c r="CX36" i="23"/>
  <c r="CW36" i="23"/>
  <c r="CV36" i="23"/>
  <c r="CT36" i="23"/>
  <c r="CS36" i="23"/>
  <c r="CR36" i="23"/>
  <c r="CQ36" i="23"/>
  <c r="CP36" i="23"/>
  <c r="CO36" i="23"/>
  <c r="CN36" i="23"/>
  <c r="CM36" i="23"/>
  <c r="CL36" i="23"/>
  <c r="CK36" i="23"/>
  <c r="CJ36" i="23"/>
  <c r="CI36" i="23"/>
  <c r="CE36" i="23"/>
  <c r="CD36" i="23"/>
  <c r="CC36" i="23"/>
  <c r="CB36" i="23"/>
  <c r="CA36" i="23"/>
  <c r="BZ36" i="23"/>
  <c r="BY36" i="23"/>
  <c r="BX36" i="23"/>
  <c r="BU36" i="23"/>
  <c r="DE35" i="23"/>
  <c r="DD35" i="23"/>
  <c r="DC35" i="23"/>
  <c r="DB35" i="23"/>
  <c r="DA35" i="23"/>
  <c r="CZ35" i="23"/>
  <c r="CY35" i="23"/>
  <c r="CX35" i="23"/>
  <c r="CW35" i="23"/>
  <c r="CV35" i="23"/>
  <c r="CT35" i="23"/>
  <c r="CS35" i="23"/>
  <c r="CR35" i="23"/>
  <c r="CQ35" i="23"/>
  <c r="CP35" i="23"/>
  <c r="CO35" i="23"/>
  <c r="CN35" i="23"/>
  <c r="CM35" i="23"/>
  <c r="CL35" i="23"/>
  <c r="CK35" i="23"/>
  <c r="CJ35" i="23"/>
  <c r="CI35" i="23"/>
  <c r="CE35" i="23"/>
  <c r="CD35" i="23"/>
  <c r="CC35" i="23"/>
  <c r="CB35" i="23"/>
  <c r="CA35" i="23"/>
  <c r="BZ35" i="23"/>
  <c r="BY35" i="23"/>
  <c r="BX35" i="23"/>
  <c r="BU35" i="23"/>
  <c r="CW34" i="23"/>
  <c r="CV34" i="23"/>
  <c r="CT34" i="23"/>
  <c r="CS34" i="23"/>
  <c r="CR34" i="23"/>
  <c r="CQ34" i="23"/>
  <c r="CP34" i="23"/>
  <c r="CO34" i="23"/>
  <c r="CN34" i="23"/>
  <c r="CM34" i="23"/>
  <c r="CL34" i="23"/>
  <c r="CK34" i="23"/>
  <c r="CJ34" i="23"/>
  <c r="CI34" i="23"/>
  <c r="CE34" i="23"/>
  <c r="CD34" i="23"/>
  <c r="CC34" i="23"/>
  <c r="CB34" i="23"/>
  <c r="CA34" i="23"/>
  <c r="BZ34" i="23"/>
  <c r="BY34" i="23"/>
  <c r="BX34" i="23"/>
  <c r="BU34" i="23"/>
  <c r="CW33" i="23"/>
  <c r="CV33" i="23"/>
  <c r="CT33" i="23"/>
  <c r="CS33" i="23"/>
  <c r="CR33" i="23"/>
  <c r="CQ33" i="23"/>
  <c r="CP33" i="23"/>
  <c r="CO33" i="23"/>
  <c r="CN33" i="23"/>
  <c r="CM33" i="23"/>
  <c r="CL33" i="23"/>
  <c r="CK33" i="23"/>
  <c r="CJ33" i="23"/>
  <c r="CI33" i="23"/>
  <c r="CE33" i="23"/>
  <c r="CD33" i="23"/>
  <c r="CC33" i="23"/>
  <c r="CB33" i="23"/>
  <c r="CA33" i="23"/>
  <c r="BZ33" i="23"/>
  <c r="BY33" i="23"/>
  <c r="BX33" i="23"/>
  <c r="BU33" i="23"/>
  <c r="CW32" i="23"/>
  <c r="CV32" i="23"/>
  <c r="CT32" i="23"/>
  <c r="CS32" i="23"/>
  <c r="CR32" i="23"/>
  <c r="CQ32" i="23"/>
  <c r="CP32" i="23"/>
  <c r="CO32" i="23"/>
  <c r="CN32" i="23"/>
  <c r="CM32" i="23"/>
  <c r="CL32" i="23"/>
  <c r="CK32" i="23"/>
  <c r="CJ32" i="23"/>
  <c r="CI32" i="23"/>
  <c r="CE32" i="23"/>
  <c r="CD32" i="23"/>
  <c r="CC32" i="23"/>
  <c r="CB32" i="23"/>
  <c r="CA32" i="23"/>
  <c r="BZ32" i="23"/>
  <c r="BY32" i="23"/>
  <c r="BX32" i="23"/>
  <c r="BU32" i="23"/>
  <c r="CW31" i="23"/>
  <c r="CV31" i="23"/>
  <c r="CT31" i="23"/>
  <c r="CS31" i="23"/>
  <c r="CR31" i="23"/>
  <c r="CQ31" i="23"/>
  <c r="CP31" i="23"/>
  <c r="CO31" i="23"/>
  <c r="CN31" i="23"/>
  <c r="CM31" i="23"/>
  <c r="CL31" i="23"/>
  <c r="CK31" i="23"/>
  <c r="CJ31" i="23"/>
  <c r="CI31" i="23"/>
  <c r="CE31" i="23"/>
  <c r="CD31" i="23"/>
  <c r="CC31" i="23"/>
  <c r="CB31" i="23"/>
  <c r="CA31" i="23"/>
  <c r="BZ31" i="23"/>
  <c r="BY31" i="23"/>
  <c r="BX31" i="23"/>
  <c r="BU31" i="23"/>
  <c r="A31" i="23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DE30" i="23"/>
  <c r="DD30" i="23"/>
  <c r="DC30" i="23"/>
  <c r="DB30" i="23"/>
  <c r="DA30" i="23"/>
  <c r="CZ30" i="23"/>
  <c r="CY30" i="23"/>
  <c r="CX30" i="23"/>
  <c r="CW30" i="23"/>
  <c r="CV30" i="23"/>
  <c r="CT30" i="23"/>
  <c r="CS30" i="23"/>
  <c r="CR30" i="23"/>
  <c r="CQ30" i="23"/>
  <c r="CP30" i="23"/>
  <c r="CO30" i="23"/>
  <c r="CN30" i="23"/>
  <c r="CM30" i="23"/>
  <c r="CL30" i="23"/>
  <c r="CK30" i="23"/>
  <c r="CJ30" i="23"/>
  <c r="CI30" i="23"/>
  <c r="CE30" i="23"/>
  <c r="CD30" i="23"/>
  <c r="CC30" i="23"/>
  <c r="CB30" i="23"/>
  <c r="CA30" i="23"/>
  <c r="BZ30" i="23"/>
  <c r="BY30" i="23"/>
  <c r="BX30" i="23"/>
  <c r="DE29" i="23"/>
  <c r="DD29" i="23"/>
  <c r="DC29" i="23"/>
  <c r="DB29" i="23"/>
  <c r="DA29" i="23"/>
  <c r="CZ29" i="23"/>
  <c r="CY29" i="23"/>
  <c r="CX29" i="23"/>
  <c r="CW29" i="23"/>
  <c r="CV29" i="23"/>
  <c r="CT29" i="23"/>
  <c r="CS29" i="23"/>
  <c r="CR29" i="23"/>
  <c r="CQ29" i="23"/>
  <c r="CP29" i="23"/>
  <c r="CO29" i="23"/>
  <c r="CN29" i="23"/>
  <c r="CM29" i="23"/>
  <c r="CL29" i="23"/>
  <c r="CK29" i="23"/>
  <c r="CJ29" i="23"/>
  <c r="CI29" i="23"/>
  <c r="CE29" i="23"/>
  <c r="CD29" i="23"/>
  <c r="CC29" i="23"/>
  <c r="CB29" i="23"/>
  <c r="CA29" i="23"/>
  <c r="BZ29" i="23"/>
  <c r="BY29" i="23"/>
  <c r="BX29" i="23"/>
  <c r="CV28" i="23"/>
  <c r="CJ28" i="23"/>
  <c r="CV27" i="23"/>
  <c r="CJ27" i="23"/>
  <c r="CV26" i="23"/>
  <c r="CJ26" i="23"/>
  <c r="CV25" i="23"/>
  <c r="CJ25" i="23"/>
  <c r="CV24" i="23"/>
  <c r="CJ24" i="23"/>
  <c r="CV23" i="23"/>
  <c r="CJ23" i="23"/>
  <c r="CW22" i="23"/>
  <c r="CV22" i="23"/>
  <c r="CJ22" i="23"/>
  <c r="DE21" i="23"/>
  <c r="DD21" i="23"/>
  <c r="DC21" i="23"/>
  <c r="DB21" i="23"/>
  <c r="DA21" i="23"/>
  <c r="CZ21" i="23"/>
  <c r="CY21" i="23"/>
  <c r="CX21" i="23"/>
  <c r="CW21" i="23"/>
  <c r="CV21" i="23"/>
  <c r="CT21" i="23"/>
  <c r="CS21" i="23"/>
  <c r="CR21" i="23"/>
  <c r="CQ21" i="23"/>
  <c r="CP21" i="23"/>
  <c r="CO21" i="23"/>
  <c r="CN21" i="23"/>
  <c r="CM21" i="23"/>
  <c r="CL21" i="23"/>
  <c r="CK21" i="23"/>
  <c r="CJ21" i="23"/>
  <c r="CI21" i="23"/>
  <c r="CE21" i="23"/>
  <c r="CD21" i="23"/>
  <c r="CC21" i="23"/>
  <c r="CB21" i="23"/>
  <c r="CA21" i="23"/>
  <c r="BZ21" i="23"/>
  <c r="BY21" i="23"/>
  <c r="BX21" i="23"/>
  <c r="CW20" i="23"/>
  <c r="CV20" i="23"/>
  <c r="CJ20" i="23"/>
  <c r="DE19" i="23"/>
  <c r="DD19" i="23"/>
  <c r="DC19" i="23"/>
  <c r="DB19" i="23"/>
  <c r="DA19" i="23"/>
  <c r="CZ19" i="23"/>
  <c r="CY19" i="23"/>
  <c r="CX19" i="23"/>
  <c r="CW19" i="23"/>
  <c r="CV19" i="23"/>
  <c r="CT19" i="23"/>
  <c r="CS19" i="23"/>
  <c r="CR19" i="23"/>
  <c r="CQ19" i="23"/>
  <c r="CP19" i="23"/>
  <c r="CO19" i="23"/>
  <c r="CN19" i="23"/>
  <c r="CM19" i="23"/>
  <c r="CL19" i="23"/>
  <c r="CK19" i="23"/>
  <c r="CJ19" i="23"/>
  <c r="CI19" i="23"/>
  <c r="CE19" i="23"/>
  <c r="CD19" i="23"/>
  <c r="CC19" i="23"/>
  <c r="CB19" i="23"/>
  <c r="CA19" i="23"/>
  <c r="BZ19" i="23"/>
  <c r="BY19" i="23"/>
  <c r="BX19" i="23"/>
  <c r="CV18" i="23"/>
  <c r="CJ18" i="23"/>
  <c r="CW17" i="23"/>
  <c r="CV17" i="23"/>
  <c r="CJ17" i="23"/>
  <c r="DE16" i="23"/>
  <c r="DD16" i="23"/>
  <c r="DC16" i="23"/>
  <c r="DB16" i="23"/>
  <c r="DA16" i="23"/>
  <c r="CZ16" i="23"/>
  <c r="CY16" i="23"/>
  <c r="CX16" i="23"/>
  <c r="CW16" i="23"/>
  <c r="CV16" i="23"/>
  <c r="CT16" i="23"/>
  <c r="CS16" i="23"/>
  <c r="CR16" i="23"/>
  <c r="CQ16" i="23"/>
  <c r="CP16" i="23"/>
  <c r="CO16" i="23"/>
  <c r="CN16" i="23"/>
  <c r="CM16" i="23"/>
  <c r="CL16" i="23"/>
  <c r="CK16" i="23"/>
  <c r="CJ16" i="23"/>
  <c r="CI16" i="23"/>
  <c r="CE16" i="23"/>
  <c r="CD16" i="23"/>
  <c r="CC16" i="23"/>
  <c r="CB16" i="23"/>
  <c r="CA16" i="23"/>
  <c r="BZ16" i="23"/>
  <c r="BY16" i="23"/>
  <c r="BX16" i="23"/>
  <c r="DE15" i="23"/>
  <c r="DD15" i="23"/>
  <c r="DC15" i="23"/>
  <c r="DB15" i="23"/>
  <c r="DA15" i="23"/>
  <c r="CZ15" i="23"/>
  <c r="CY15" i="23"/>
  <c r="CX15" i="23"/>
  <c r="CW15" i="23"/>
  <c r="CV15" i="23"/>
  <c r="CT15" i="23"/>
  <c r="CS15" i="23"/>
  <c r="CR15" i="23"/>
  <c r="CQ15" i="23"/>
  <c r="CP15" i="23"/>
  <c r="CO15" i="23"/>
  <c r="CN15" i="23"/>
  <c r="CM15" i="23"/>
  <c r="CL15" i="23"/>
  <c r="CK15" i="23"/>
  <c r="CJ15" i="23"/>
  <c r="CI15" i="23"/>
  <c r="CE15" i="23"/>
  <c r="CD15" i="23"/>
  <c r="CC15" i="23"/>
  <c r="CB15" i="23"/>
  <c r="CA15" i="23"/>
  <c r="BZ15" i="23"/>
  <c r="BY15" i="23"/>
  <c r="BX15" i="23"/>
  <c r="DE14" i="23"/>
  <c r="DD14" i="23"/>
  <c r="DC14" i="23"/>
  <c r="DB14" i="23"/>
  <c r="DA14" i="23"/>
  <c r="CZ14" i="23"/>
  <c r="CY14" i="23"/>
  <c r="CX14" i="23"/>
  <c r="CW14" i="23"/>
  <c r="CV14" i="23"/>
  <c r="CT14" i="23"/>
  <c r="CS14" i="23"/>
  <c r="CR14" i="23"/>
  <c r="CQ14" i="23"/>
  <c r="CP14" i="23"/>
  <c r="CO14" i="23"/>
  <c r="CN14" i="23"/>
  <c r="CM14" i="23"/>
  <c r="CL14" i="23"/>
  <c r="CK14" i="23"/>
  <c r="CJ14" i="23"/>
  <c r="CI14" i="23"/>
  <c r="CE14" i="23"/>
  <c r="CD14" i="23"/>
  <c r="CC14" i="23"/>
  <c r="CB14" i="23"/>
  <c r="CA14" i="23"/>
  <c r="BZ14" i="23"/>
  <c r="BY14" i="23"/>
  <c r="BX14" i="23"/>
  <c r="DE13" i="23"/>
  <c r="DD13" i="23"/>
  <c r="DC13" i="23"/>
  <c r="DB13" i="23"/>
  <c r="DA13" i="23"/>
  <c r="CZ13" i="23"/>
  <c r="CY13" i="23"/>
  <c r="CX13" i="23"/>
  <c r="CW13" i="23"/>
  <c r="CV13" i="23"/>
  <c r="CT13" i="23"/>
  <c r="CS13" i="23"/>
  <c r="CR13" i="23"/>
  <c r="CQ13" i="23"/>
  <c r="CP13" i="23"/>
  <c r="CO13" i="23"/>
  <c r="CN13" i="23"/>
  <c r="CM13" i="23"/>
  <c r="CL13" i="23"/>
  <c r="CK13" i="23"/>
  <c r="CJ13" i="23"/>
  <c r="CI13" i="23"/>
  <c r="CE13" i="23"/>
  <c r="CD13" i="23"/>
  <c r="CC13" i="23"/>
  <c r="CB13" i="23"/>
  <c r="CA13" i="23"/>
  <c r="BZ13" i="23"/>
  <c r="BY13" i="23"/>
  <c r="BX13" i="23"/>
  <c r="BP12" i="23"/>
  <c r="BL12" i="23"/>
  <c r="BK12" i="23"/>
  <c r="BJ12" i="23"/>
  <c r="BI12" i="23"/>
  <c r="BH12" i="23"/>
  <c r="BG12" i="23"/>
  <c r="BB12" i="23"/>
  <c r="BA12" i="23"/>
  <c r="AZ12" i="23"/>
  <c r="AY12" i="23"/>
  <c r="AX12" i="23"/>
  <c r="AW12" i="23"/>
  <c r="AU12" i="23"/>
  <c r="AT12" i="23"/>
  <c r="AS12" i="23"/>
  <c r="AR12" i="23"/>
  <c r="AQ12" i="23"/>
  <c r="AP12" i="23"/>
  <c r="AO12" i="23"/>
  <c r="AN12" i="23"/>
  <c r="AM12" i="23"/>
  <c r="AL12" i="23"/>
  <c r="AK12" i="23"/>
  <c r="AC12" i="23"/>
  <c r="U12" i="23"/>
  <c r="R12" i="23"/>
  <c r="Q12" i="23"/>
  <c r="P12" i="23"/>
  <c r="O12" i="23"/>
  <c r="N12" i="23"/>
  <c r="M12" i="23"/>
  <c r="K12" i="23"/>
  <c r="J12" i="23"/>
  <c r="I12" i="23"/>
  <c r="H12" i="23"/>
  <c r="G12" i="23"/>
  <c r="F12" i="23"/>
  <c r="E12" i="23"/>
  <c r="BT11" i="23"/>
  <c r="BS11" i="23"/>
  <c r="BP11" i="23"/>
  <c r="BL11" i="23"/>
  <c r="BK11" i="23"/>
  <c r="BJ11" i="23"/>
  <c r="BI11" i="23"/>
  <c r="BH11" i="23"/>
  <c r="BG11" i="23"/>
  <c r="BB11" i="23"/>
  <c r="BA11" i="23"/>
  <c r="AZ11" i="23"/>
  <c r="AY11" i="23"/>
  <c r="AX11" i="23"/>
  <c r="AW11" i="23"/>
  <c r="AU11" i="23"/>
  <c r="AT11" i="23"/>
  <c r="AS11" i="23"/>
  <c r="AR11" i="23"/>
  <c r="AQ11" i="23"/>
  <c r="AP11" i="23"/>
  <c r="AO11" i="23"/>
  <c r="AN11" i="23"/>
  <c r="AM11" i="23"/>
  <c r="AL11" i="23"/>
  <c r="AK11" i="23"/>
  <c r="AC11" i="23"/>
  <c r="U11" i="23"/>
  <c r="R11" i="23"/>
  <c r="Q11" i="23"/>
  <c r="P11" i="23"/>
  <c r="O11" i="23"/>
  <c r="N11" i="23"/>
  <c r="M11" i="23"/>
  <c r="K11" i="23"/>
  <c r="J11" i="23"/>
  <c r="I11" i="23"/>
  <c r="H11" i="23"/>
  <c r="G11" i="23"/>
  <c r="F11" i="23"/>
  <c r="CT10" i="23"/>
  <c r="CS10" i="23"/>
  <c r="CR10" i="23"/>
  <c r="CQ10" i="23"/>
  <c r="CP10" i="23"/>
  <c r="CO10" i="23"/>
  <c r="CN10" i="23"/>
  <c r="CM10" i="23"/>
  <c r="CL10" i="23"/>
  <c r="CK10" i="23"/>
  <c r="CU38" i="23" l="1"/>
  <c r="CU46" i="23"/>
  <c r="CU47" i="23"/>
  <c r="CU54" i="23"/>
  <c r="CU55" i="23"/>
  <c r="CU62" i="23"/>
  <c r="CU63" i="23"/>
  <c r="CU70" i="23"/>
  <c r="CU71" i="23"/>
  <c r="CU78" i="23"/>
  <c r="CU86" i="23"/>
  <c r="CU16" i="23"/>
  <c r="CU29" i="23"/>
  <c r="DG41" i="23"/>
  <c r="DG13" i="23"/>
  <c r="DG29" i="23"/>
  <c r="CU35" i="23"/>
  <c r="DG38" i="23"/>
  <c r="CU14" i="23"/>
  <c r="DG15" i="23"/>
  <c r="CU21" i="23"/>
  <c r="DG37" i="23"/>
  <c r="CU42" i="23"/>
  <c r="CU43" i="23"/>
  <c r="CU50" i="23"/>
  <c r="CU51" i="23"/>
  <c r="CU58" i="23"/>
  <c r="CU59" i="23"/>
  <c r="CU66" i="23"/>
  <c r="CU67" i="23"/>
  <c r="CU74" i="23"/>
  <c r="CU75" i="23"/>
  <c r="CU82" i="23"/>
  <c r="CU83" i="23"/>
  <c r="DG19" i="23"/>
  <c r="CU33" i="23"/>
  <c r="CU34" i="23"/>
  <c r="DG36" i="23"/>
  <c r="CU41" i="23"/>
  <c r="CU13" i="23"/>
  <c r="CU30" i="23"/>
  <c r="CU31" i="23"/>
  <c r="DG35" i="23"/>
  <c r="CU40" i="23"/>
  <c r="CU48" i="23"/>
  <c r="CU49" i="23"/>
  <c r="CU56" i="23"/>
  <c r="CU57" i="23"/>
  <c r="CU64" i="23"/>
  <c r="CU65" i="23"/>
  <c r="CU72" i="23"/>
  <c r="CU73" i="23"/>
  <c r="CU80" i="23"/>
  <c r="CU81" i="23"/>
  <c r="CU32" i="23"/>
  <c r="CU39" i="23"/>
  <c r="CU87" i="23"/>
  <c r="CU79" i="23"/>
  <c r="DG30" i="23"/>
  <c r="CU37" i="23"/>
  <c r="DG40" i="23"/>
  <c r="CU15" i="23"/>
  <c r="CU19" i="23"/>
  <c r="CU36" i="23"/>
  <c r="DG39" i="23"/>
  <c r="CU44" i="23"/>
  <c r="CU45" i="23"/>
  <c r="CU52" i="23"/>
  <c r="CU53" i="23"/>
  <c r="CU60" i="23"/>
  <c r="CU61" i="23"/>
  <c r="CU68" i="23"/>
  <c r="CU69" i="23"/>
  <c r="CU76" i="23"/>
  <c r="CU77" i="23"/>
  <c r="CU84" i="23"/>
  <c r="CU85" i="23"/>
  <c r="DG14" i="23"/>
  <c r="DG16" i="23"/>
  <c r="DG21" i="23"/>
</calcChain>
</file>

<file path=xl/sharedStrings.xml><?xml version="1.0" encoding="utf-8"?>
<sst xmlns="http://schemas.openxmlformats.org/spreadsheetml/2006/main" count="117" uniqueCount="114">
  <si>
    <t>NOMBRE</t>
  </si>
  <si>
    <t>PARTE DEL CUERPO AFECTADA</t>
  </si>
  <si>
    <t>CAUSAS BASICAS</t>
  </si>
  <si>
    <t>FECHA</t>
  </si>
  <si>
    <t>OBRA/SECCION</t>
  </si>
  <si>
    <t>CENTRO ADMINISTRATIVO MUNICIPAL</t>
  </si>
  <si>
    <t>SECRETARÍA DE SALUD</t>
  </si>
  <si>
    <t>SECRETARÍA DE DESARROLLO SOCIAL</t>
  </si>
  <si>
    <t>PLAZA DE MERCADO</t>
  </si>
  <si>
    <t>SECRETARÍA DE CULTURA</t>
  </si>
  <si>
    <t xml:space="preserve">ARCHIVO CENTRAL </t>
  </si>
  <si>
    <t>MATADERO MUNICIPAL</t>
  </si>
  <si>
    <t>SECRETARÍA DE MOVILIDAD</t>
  </si>
  <si>
    <t>SECRETARÍA DE DESARROLLO ECONÓMICO</t>
  </si>
  <si>
    <t>SECRETARÍA DE AGRICULTURA Y MEDIO AMBIENTE</t>
  </si>
  <si>
    <t>PARQUEADERO MUNICIPAL</t>
  </si>
  <si>
    <t>FUERA DE LA EMPRESA</t>
  </si>
  <si>
    <t>CABEZA</t>
  </si>
  <si>
    <t>TRONCO</t>
  </si>
  <si>
    <t>EXT SUP</t>
  </si>
  <si>
    <t>EXT. INF.</t>
  </si>
  <si>
    <t>No</t>
  </si>
  <si>
    <t>MES</t>
  </si>
  <si>
    <t>DIA</t>
  </si>
  <si>
    <t>AÑO</t>
  </si>
  <si>
    <t>FRACTURA</t>
  </si>
  <si>
    <t>QUEMADURA</t>
  </si>
  <si>
    <t>HERIDA</t>
  </si>
  <si>
    <t>TORAX</t>
  </si>
  <si>
    <t>MANOS</t>
  </si>
  <si>
    <t>PIES</t>
  </si>
  <si>
    <t>ANIMALES</t>
  </si>
  <si>
    <t>AMBIENTE DE TRABAJO</t>
  </si>
  <si>
    <t>PISADAS, CHOQUES O GOLPES</t>
  </si>
  <si>
    <t>HORA ACC. TRABAJO</t>
  </si>
  <si>
    <t>DIA SEMANA</t>
  </si>
  <si>
    <t>COSTO</t>
  </si>
  <si>
    <t>MES DE OCURRENCIA</t>
  </si>
  <si>
    <t>CODIFICACION</t>
  </si>
  <si>
    <t>TOTAL AT</t>
  </si>
  <si>
    <t>($)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</si>
  <si>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</si>
  <si>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</si>
  <si>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</si>
  <si>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</si>
  <si>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</si>
  <si>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</si>
  <si>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</si>
  <si>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</si>
  <si>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</si>
  <si>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</si>
  <si>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</si>
  <si>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0-3AM</t>
  </si>
  <si>
    <t>3-6AM</t>
  </si>
  <si>
    <t>6-9AM</t>
  </si>
  <si>
    <t>9-12M</t>
  </si>
  <si>
    <t>12M-3PM</t>
  </si>
  <si>
    <t>3-6PM</t>
  </si>
  <si>
    <t>6-9PM</t>
  </si>
  <si>
    <t>9-12PM</t>
  </si>
  <si>
    <t>SECRETARIA DE GOBIERNO</t>
  </si>
  <si>
    <t>CASONA COBURGO</t>
  </si>
  <si>
    <t>QUEBRAJACHO</t>
  </si>
  <si>
    <t>LUXACIÓN</t>
  </si>
  <si>
    <t>TORCEDURA, ESGUINCE, DESGARRO MUSCULAR, HERNIA O LACERACIÓN DE MUSCULO O TENDÓN SIN HERIDA</t>
  </si>
  <si>
    <t>CONMOSIÓN OTRAUMA INTERNO</t>
  </si>
  <si>
    <t>AMPUTACIÓN O ENUCLEACIÓN</t>
  </si>
  <si>
    <t>TRAUMA SUPERFICIAL</t>
  </si>
  <si>
    <t>GOLPE O CONTUSIÓN O APLASTAMIENTO</t>
  </si>
  <si>
    <t>ENVENAMIENTO O INTOXICACIÓN AGUDA O ALERGÍA</t>
  </si>
  <si>
    <t>EFECTO DEL TIEMPO, DEL CLIMA U OTRO RELACIONADO CON EL AMBIENTE</t>
  </si>
  <si>
    <t>ASFIXIA</t>
  </si>
  <si>
    <t>EFECTO DE LA ELECTRICIDAD</t>
  </si>
  <si>
    <t>EFECTO NOCIVO DE LA RADIACIÓN</t>
  </si>
  <si>
    <t>LESIONES MULTIPLES</t>
  </si>
  <si>
    <t>OTRO</t>
  </si>
  <si>
    <t>OJO</t>
  </si>
  <si>
    <t>CUELLO</t>
  </si>
  <si>
    <t>ABDOMEN</t>
  </si>
  <si>
    <t>MIEMBROS SUPERIORES</t>
  </si>
  <si>
    <t>MIEMBROS INFERIORES</t>
  </si>
  <si>
    <t>UBICACIONES MULTIPLES</t>
  </si>
  <si>
    <t>LESIONES GENERALES U OTRAS</t>
  </si>
  <si>
    <t>TIPO DE LESION</t>
  </si>
  <si>
    <t>AGENTE DEL ACCIDENTE</t>
  </si>
  <si>
    <t>MECANISMO O FORMA DEL ACCIDENTE</t>
  </si>
  <si>
    <t>MAQUINAS Y/O EQUIPOS</t>
  </si>
  <si>
    <t>MEDIOS DE TRANSPORTE</t>
  </si>
  <si>
    <t>APARATOS</t>
  </si>
  <si>
    <t>HERRAMIENTAS, IMPLEMENTOS O UTENSILIOS</t>
  </si>
  <si>
    <t>MATERIALES O SUSTANCIAS</t>
  </si>
  <si>
    <t>RADIACIONES</t>
  </si>
  <si>
    <t>OTROS AGENTES NO CLASIFICADOS</t>
  </si>
  <si>
    <t>AGENTES NO CLASIFICADOS POR FALTA DE DATOS</t>
  </si>
  <si>
    <t>CAIDA DE PERSONAS</t>
  </si>
  <si>
    <t>CAIDA DE OBJETOS</t>
  </si>
  <si>
    <t>ATRAPAMIENTOS</t>
  </si>
  <si>
    <t>SOBREESFUERZO, ESFUERZO EXCESIVO O FALSO MOVIMIENTO</t>
  </si>
  <si>
    <t>EXPOSICIÓN O CONTACTO CON LA ELECTRICIDAD</t>
  </si>
  <si>
    <t>EXPOSICIÓN O CONTACTO CON SUSTANCIAS NOCIVAS O RADIACIONES O SALPICADURAS</t>
  </si>
  <si>
    <t>EXPOSICIÓN O CONTACTO CON TEMPERATURAS EXTREMAS</t>
  </si>
  <si>
    <t>CAUSASINMEDIATAS</t>
  </si>
  <si>
    <t>ANALISIS CAUSAL DEL ACCIDENTE</t>
  </si>
  <si>
    <t>CORREGIMIENTOS</t>
  </si>
  <si>
    <t>TOTAL DIAS AÑO _______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</si>
  <si>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</si>
  <si>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</si>
  <si>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</si>
  <si>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</si>
  <si>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</si>
  <si>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MATRIZ ESTADISTICA DE ACCIDENTALIDAD</t>
  </si>
  <si>
    <t>Código: FO-GTH-054</t>
  </si>
  <si>
    <t>Versión: 3</t>
  </si>
  <si>
    <t>GESTIÓN DEL TALENTO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</si>
</sst>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  <numFmt numFmtId="170" formatCode="0.0"/>
    <numFmt numFmtId="171" formatCode="[$ $ ]#,##0.00"/>
    <numFmt numFmtId="172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20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259">
    <xf numFmtId="0" fontId="0" fillId="0" borderId="0" xfId="0"/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Continuous" vertical="top"/>
    </xf>
    <xf numFmtId="0" fontId="9" fillId="0" borderId="0" xfId="0" applyFont="1" applyFill="1" applyAlignment="1" applyProtection="1">
      <alignment vertical="top"/>
      <protection locked="0"/>
    </xf>
    <xf numFmtId="0" fontId="10" fillId="4" borderId="35" xfId="0" applyFont="1" applyFill="1" applyBorder="1" applyAlignment="1" applyProtection="1">
      <alignment vertical="center"/>
    </xf>
    <xf numFmtId="0" fontId="12" fillId="5" borderId="30" xfId="0" applyFont="1" applyFill="1" applyBorder="1" applyAlignment="1" applyProtection="1">
      <alignment horizontal="centerContinuous" vertical="center"/>
    </xf>
    <xf numFmtId="0" fontId="12" fillId="5" borderId="3" xfId="0" applyFont="1" applyFill="1" applyBorder="1" applyAlignment="1" applyProtection="1">
      <alignment horizontal="centerContinuous" vertical="center"/>
    </xf>
    <xf numFmtId="0" fontId="10" fillId="5" borderId="3" xfId="0" applyFont="1" applyFill="1" applyBorder="1" applyAlignment="1" applyProtection="1">
      <alignment horizontal="centerContinuous" vertical="center"/>
    </xf>
    <xf numFmtId="0" fontId="12" fillId="8" borderId="38" xfId="0" applyFont="1" applyFill="1" applyBorder="1" applyAlignment="1" applyProtection="1">
      <alignment horizontal="centerContinuous" vertical="center"/>
    </xf>
    <xf numFmtId="0" fontId="10" fillId="8" borderId="0" xfId="0" applyFont="1" applyFill="1" applyBorder="1" applyAlignment="1" applyProtection="1">
      <alignment horizontal="centerContinuous" vertical="center"/>
    </xf>
    <xf numFmtId="0" fontId="10" fillId="8" borderId="39" xfId="0" applyFont="1" applyFill="1" applyBorder="1" applyAlignment="1" applyProtection="1">
      <alignment horizontal="centerContinuous" vertical="center"/>
    </xf>
    <xf numFmtId="0" fontId="10" fillId="5" borderId="35" xfId="0" applyFont="1" applyFill="1" applyBorder="1" applyAlignment="1" applyProtection="1">
      <alignment horizontal="center" vertical="center" wrapText="1"/>
    </xf>
    <xf numFmtId="0" fontId="10" fillId="5" borderId="38" xfId="0" applyFont="1" applyFill="1" applyBorder="1" applyAlignment="1" applyProtection="1">
      <alignment horizontal="center" vertical="center" wrapText="1"/>
    </xf>
    <xf numFmtId="0" fontId="10" fillId="5" borderId="39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2" fillId="4" borderId="39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Continuous" vertical="center"/>
    </xf>
    <xf numFmtId="0" fontId="10" fillId="6" borderId="20" xfId="0" applyFont="1" applyFill="1" applyBorder="1" applyAlignment="1" applyProtection="1">
      <alignment horizontal="centerContinuous" vertical="center"/>
    </xf>
    <xf numFmtId="0" fontId="10" fillId="8" borderId="30" xfId="0" applyFont="1" applyFill="1" applyBorder="1" applyAlignment="1" applyProtection="1">
      <alignment vertical="center"/>
    </xf>
    <xf numFmtId="0" fontId="10" fillId="8" borderId="3" xfId="0" applyFont="1" applyFill="1" applyBorder="1" applyAlignment="1" applyProtection="1">
      <alignment vertical="center"/>
    </xf>
    <xf numFmtId="0" fontId="10" fillId="8" borderId="36" xfId="0" applyFont="1" applyFill="1" applyBorder="1" applyAlignment="1" applyProtection="1">
      <alignment vertical="center"/>
    </xf>
    <xf numFmtId="0" fontId="12" fillId="4" borderId="19" xfId="0" applyFont="1" applyFill="1" applyBorder="1" applyAlignment="1" applyProtection="1">
      <alignment horizontal="center" vertical="center"/>
    </xf>
    <xf numFmtId="0" fontId="12" fillId="6" borderId="48" xfId="0" applyFont="1" applyFill="1" applyBorder="1" applyAlignment="1" applyProtection="1">
      <alignment horizontal="center" vertical="center" textRotation="90" wrapText="1"/>
    </xf>
    <xf numFmtId="0" fontId="12" fillId="6" borderId="60" xfId="0" applyFont="1" applyFill="1" applyBorder="1" applyAlignment="1" applyProtection="1">
      <alignment horizontal="center" vertical="center" textRotation="90"/>
    </xf>
    <xf numFmtId="0" fontId="12" fillId="7" borderId="10" xfId="0" applyFont="1" applyFill="1" applyBorder="1" applyAlignment="1" applyProtection="1">
      <alignment horizontal="center" vertical="center" textRotation="90"/>
    </xf>
    <xf numFmtId="0" fontId="12" fillId="7" borderId="11" xfId="0" applyFont="1" applyFill="1" applyBorder="1" applyAlignment="1" applyProtection="1">
      <alignment horizontal="center" vertical="center" textRotation="90"/>
    </xf>
    <xf numFmtId="0" fontId="12" fillId="7" borderId="12" xfId="0" applyFont="1" applyFill="1" applyBorder="1" applyAlignment="1" applyProtection="1">
      <alignment horizontal="center" vertical="center" textRotation="90"/>
    </xf>
    <xf numFmtId="0" fontId="12" fillId="8" borderId="60" xfId="0" applyFont="1" applyFill="1" applyBorder="1" applyAlignment="1" applyProtection="1">
      <alignment horizontal="center" vertical="center" textRotation="90"/>
    </xf>
    <xf numFmtId="0" fontId="12" fillId="8" borderId="55" xfId="0" applyFont="1" applyFill="1" applyBorder="1" applyAlignment="1" applyProtection="1">
      <alignment horizontal="center" vertical="center" textRotation="90"/>
    </xf>
    <xf numFmtId="0" fontId="12" fillId="9" borderId="60" xfId="0" applyFont="1" applyFill="1" applyBorder="1" applyAlignment="1" applyProtection="1">
      <alignment horizontal="center" vertical="center" textRotation="90" wrapText="1"/>
    </xf>
    <xf numFmtId="0" fontId="12" fillId="9" borderId="60" xfId="0" applyFont="1" applyFill="1" applyBorder="1" applyAlignment="1" applyProtection="1">
      <alignment horizontal="center" vertical="center" textRotation="90"/>
    </xf>
    <xf numFmtId="0" fontId="12" fillId="0" borderId="0" xfId="0" applyFont="1" applyFill="1" applyBorder="1" applyAlignment="1" applyProtection="1">
      <alignment horizontal="center" vertical="center" textRotation="90"/>
    </xf>
    <xf numFmtId="0" fontId="12" fillId="10" borderId="5" xfId="0" applyFont="1" applyFill="1" applyBorder="1" applyAlignment="1" applyProtection="1">
      <alignment vertical="center"/>
    </xf>
    <xf numFmtId="0" fontId="12" fillId="10" borderId="6" xfId="0" applyFont="1" applyFill="1" applyBorder="1" applyAlignment="1" applyProtection="1">
      <alignment vertical="center"/>
    </xf>
    <xf numFmtId="1" fontId="12" fillId="10" borderId="52" xfId="0" applyNumberFormat="1" applyFont="1" applyFill="1" applyBorder="1" applyAlignment="1" applyProtection="1">
      <alignment horizontal="center" vertical="center"/>
    </xf>
    <xf numFmtId="1" fontId="12" fillId="10" borderId="51" xfId="0" applyNumberFormat="1" applyFont="1" applyFill="1" applyBorder="1" applyAlignment="1" applyProtection="1">
      <alignment horizontal="center" vertical="center"/>
    </xf>
    <xf numFmtId="1" fontId="12" fillId="10" borderId="63" xfId="0" applyNumberFormat="1" applyFont="1" applyFill="1" applyBorder="1" applyAlignment="1" applyProtection="1">
      <alignment horizontal="center" vertical="center"/>
    </xf>
    <xf numFmtId="1" fontId="12" fillId="10" borderId="40" xfId="0" applyNumberFormat="1" applyFont="1" applyFill="1" applyBorder="1" applyAlignment="1" applyProtection="1">
      <alignment horizontal="center" vertical="center"/>
    </xf>
    <xf numFmtId="1" fontId="12" fillId="10" borderId="5" xfId="0" applyNumberFormat="1" applyFont="1" applyFill="1" applyBorder="1" applyAlignment="1" applyProtection="1">
      <alignment horizontal="center" vertical="center"/>
    </xf>
    <xf numFmtId="1" fontId="12" fillId="10" borderId="59" xfId="0" applyNumberFormat="1" applyFont="1" applyFill="1" applyBorder="1" applyAlignment="1" applyProtection="1">
      <alignment horizontal="center" vertical="center"/>
    </xf>
    <xf numFmtId="1" fontId="12" fillId="10" borderId="7" xfId="0" applyNumberFormat="1" applyFont="1" applyFill="1" applyBorder="1" applyAlignment="1" applyProtection="1">
      <alignment horizontal="center" vertical="center"/>
    </xf>
    <xf numFmtId="1" fontId="10" fillId="10" borderId="63" xfId="0" applyNumberFormat="1" applyFont="1" applyFill="1" applyBorder="1" applyAlignment="1" applyProtection="1">
      <alignment horizontal="center" vertical="center"/>
    </xf>
    <xf numFmtId="0" fontId="12" fillId="10" borderId="7" xfId="0" quotePrefix="1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Continuous" vertical="center"/>
    </xf>
    <xf numFmtId="0" fontId="12" fillId="11" borderId="4" xfId="0" applyFont="1" applyFill="1" applyBorder="1" applyAlignment="1" applyProtection="1">
      <alignment vertical="center"/>
    </xf>
    <xf numFmtId="0" fontId="12" fillId="11" borderId="8" xfId="0" applyFont="1" applyFill="1" applyBorder="1" applyAlignment="1" applyProtection="1">
      <alignment vertical="center"/>
    </xf>
    <xf numFmtId="1" fontId="12" fillId="11" borderId="12" xfId="0" applyNumberFormat="1" applyFont="1" applyFill="1" applyBorder="1" applyAlignment="1" applyProtection="1">
      <alignment horizontal="center" vertical="center"/>
    </xf>
    <xf numFmtId="1" fontId="12" fillId="11" borderId="4" xfId="58" applyNumberFormat="1" applyFont="1" applyFill="1" applyBorder="1" applyAlignment="1" applyProtection="1">
      <alignment horizontal="center" vertical="center"/>
    </xf>
    <xf numFmtId="1" fontId="12" fillId="11" borderId="58" xfId="58" applyNumberFormat="1" applyFont="1" applyFill="1" applyBorder="1" applyAlignment="1" applyProtection="1">
      <alignment horizontal="center" vertical="center"/>
    </xf>
    <xf numFmtId="0" fontId="12" fillId="11" borderId="11" xfId="58" applyNumberFormat="1" applyFont="1" applyFill="1" applyBorder="1" applyAlignment="1" applyProtection="1">
      <alignment horizontal="center" vertical="center"/>
    </xf>
    <xf numFmtId="0" fontId="12" fillId="11" borderId="12" xfId="58" applyNumberFormat="1" applyFont="1" applyFill="1" applyBorder="1" applyAlignment="1" applyProtection="1">
      <alignment horizontal="center" vertical="center"/>
    </xf>
    <xf numFmtId="0" fontId="12" fillId="11" borderId="37" xfId="58" applyNumberFormat="1" applyFont="1" applyFill="1" applyBorder="1" applyAlignment="1" applyProtection="1">
      <alignment horizontal="center" vertical="center"/>
    </xf>
    <xf numFmtId="0" fontId="12" fillId="11" borderId="10" xfId="58" applyNumberFormat="1" applyFont="1" applyFill="1" applyBorder="1" applyAlignment="1" applyProtection="1">
      <alignment horizontal="center" vertical="center"/>
    </xf>
    <xf numFmtId="0" fontId="12" fillId="11" borderId="9" xfId="58" applyNumberFormat="1" applyFont="1" applyFill="1" applyBorder="1" applyAlignment="1" applyProtection="1">
      <alignment horizontal="center" vertical="center"/>
    </xf>
    <xf numFmtId="0" fontId="10" fillId="11" borderId="58" xfId="0" applyNumberFormat="1" applyFont="1" applyFill="1" applyBorder="1" applyAlignment="1" applyProtection="1">
      <alignment horizontal="center" vertical="center"/>
    </xf>
    <xf numFmtId="0" fontId="12" fillId="11" borderId="9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6" fontId="12" fillId="0" borderId="58" xfId="0" quotePrefix="1" applyNumberFormat="1" applyFont="1" applyFill="1" applyBorder="1" applyAlignment="1" applyProtection="1">
      <alignment horizontal="center" vertical="center"/>
    </xf>
    <xf numFmtId="0" fontId="12" fillId="0" borderId="58" xfId="0" quotePrefix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1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  <protection locked="0"/>
    </xf>
    <xf numFmtId="1" fontId="11" fillId="0" borderId="33" xfId="0" applyNumberFormat="1" applyFont="1" applyFill="1" applyBorder="1" applyAlignment="1" applyProtection="1">
      <alignment horizontal="center" vertical="center"/>
      <protection locked="0"/>
    </xf>
    <xf numFmtId="0" fontId="10" fillId="0" borderId="34" xfId="0" applyFont="1" applyFill="1" applyBorder="1" applyAlignment="1" applyProtection="1">
      <alignment horizontal="left" vertical="center"/>
      <protection locked="0"/>
    </xf>
    <xf numFmtId="1" fontId="13" fillId="0" borderId="31" xfId="0" applyNumberFormat="1" applyFont="1" applyFill="1" applyBorder="1" applyAlignment="1" applyProtection="1">
      <alignment horizontal="center" vertical="center"/>
      <protection locked="0"/>
    </xf>
    <xf numFmtId="1" fontId="13" fillId="0" borderId="32" xfId="0" applyNumberFormat="1" applyFont="1" applyFill="1" applyBorder="1" applyAlignment="1" applyProtection="1">
      <alignment horizontal="center" vertical="center"/>
      <protection locked="0"/>
    </xf>
    <xf numFmtId="1" fontId="13" fillId="0" borderId="33" xfId="0" applyNumberFormat="1" applyFont="1" applyFill="1" applyBorder="1" applyAlignment="1" applyProtection="1">
      <alignment horizontal="center" vertical="center"/>
      <protection locked="0"/>
    </xf>
    <xf numFmtId="1" fontId="12" fillId="0" borderId="32" xfId="0" applyNumberFormat="1" applyFont="1" applyFill="1" applyBorder="1" applyAlignment="1" applyProtection="1">
      <alignment horizontal="center" vertical="center"/>
      <protection locked="0"/>
    </xf>
    <xf numFmtId="1" fontId="12" fillId="0" borderId="33" xfId="0" applyNumberFormat="1" applyFont="1" applyFill="1" applyBorder="1" applyAlignment="1" applyProtection="1">
      <alignment horizontal="center" vertical="center"/>
      <protection locked="0"/>
    </xf>
    <xf numFmtId="1" fontId="12" fillId="0" borderId="34" xfId="0" applyNumberFormat="1" applyFont="1" applyFill="1" applyBorder="1" applyAlignment="1" applyProtection="1">
      <alignment horizontal="center" vertical="center"/>
      <protection locked="0"/>
    </xf>
    <xf numFmtId="1" fontId="12" fillId="0" borderId="27" xfId="0" applyNumberFormat="1" applyFont="1" applyFill="1" applyBorder="1" applyAlignment="1" applyProtection="1">
      <alignment horizontal="center" vertical="center"/>
      <protection locked="0"/>
    </xf>
    <xf numFmtId="1" fontId="12" fillId="0" borderId="31" xfId="0" applyNumberFormat="1" applyFont="1" applyFill="1" applyBorder="1" applyAlignment="1" applyProtection="1">
      <alignment horizontal="center" vertical="center"/>
      <protection locked="0"/>
    </xf>
    <xf numFmtId="1" fontId="12" fillId="0" borderId="41" xfId="0" applyNumberFormat="1" applyFont="1" applyFill="1" applyBorder="1" applyAlignment="1" applyProtection="1">
      <alignment horizontal="center" vertical="center"/>
      <protection locked="0"/>
    </xf>
    <xf numFmtId="18" fontId="10" fillId="0" borderId="64" xfId="0" applyNumberFormat="1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171" fontId="11" fillId="0" borderId="41" xfId="0" applyNumberFormat="1" applyFont="1" applyFill="1" applyBorder="1" applyAlignment="1" applyProtection="1">
      <alignment horizontal="center" vertical="center"/>
      <protection locked="0"/>
    </xf>
    <xf numFmtId="171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35" xfId="0" applyNumberFormat="1" applyFont="1" applyFill="1" applyBorder="1" applyAlignment="1" applyProtection="1">
      <alignment horizontal="center" vertical="center"/>
      <protection locked="0"/>
    </xf>
    <xf numFmtId="172" fontId="11" fillId="0" borderId="0" xfId="0" applyNumberFormat="1" applyFont="1" applyFill="1" applyBorder="1" applyAlignment="1" applyProtection="1">
      <alignment vertical="center"/>
      <protection locked="0"/>
    </xf>
    <xf numFmtId="1" fontId="11" fillId="0" borderId="33" xfId="0" applyNumberFormat="1" applyFont="1" applyFill="1" applyBorder="1" applyAlignment="1" applyProtection="1">
      <alignment vertical="center"/>
      <protection locked="0"/>
    </xf>
    <xf numFmtId="1" fontId="10" fillId="0" borderId="0" xfId="0" applyNumberFormat="1" applyFont="1" applyFill="1" applyAlignment="1" applyProtection="1">
      <alignment vertical="center"/>
      <protection locked="0"/>
    </xf>
    <xf numFmtId="1" fontId="14" fillId="0" borderId="0" xfId="0" applyNumberFormat="1" applyFont="1" applyFill="1" applyAlignment="1" applyProtection="1">
      <alignment vertical="center"/>
      <protection locked="0"/>
    </xf>
    <xf numFmtId="1" fontId="11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1" fontId="13" fillId="0" borderId="18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1" fontId="12" fillId="0" borderId="2" xfId="0" applyNumberFormat="1" applyFont="1" applyFill="1" applyBorder="1" applyAlignment="1" applyProtection="1">
      <alignment horizontal="center" vertical="center"/>
      <protection locked="0"/>
    </xf>
    <xf numFmtId="1" fontId="12" fillId="0" borderId="17" xfId="0" applyNumberFormat="1" applyFont="1" applyFill="1" applyBorder="1" applyAlignment="1" applyProtection="1">
      <alignment horizontal="center" vertical="center"/>
      <protection locked="0"/>
    </xf>
    <xf numFmtId="1" fontId="12" fillId="0" borderId="22" xfId="0" applyNumberFormat="1" applyFont="1" applyFill="1" applyBorder="1" applyAlignment="1" applyProtection="1">
      <alignment horizontal="center" vertical="center"/>
      <protection locked="0"/>
    </xf>
    <xf numFmtId="1" fontId="12" fillId="0" borderId="16" xfId="0" applyNumberFormat="1" applyFont="1" applyFill="1" applyBorder="1" applyAlignment="1" applyProtection="1">
      <alignment horizontal="center" vertical="center"/>
      <protection locked="0"/>
    </xf>
    <xf numFmtId="1" fontId="12" fillId="0" borderId="18" xfId="0" applyNumberFormat="1" applyFont="1" applyFill="1" applyBorder="1" applyAlignment="1" applyProtection="1">
      <alignment horizontal="center" vertical="center"/>
      <protection locked="0"/>
    </xf>
    <xf numFmtId="1" fontId="12" fillId="0" borderId="46" xfId="0" applyNumberFormat="1" applyFont="1" applyFill="1" applyBorder="1" applyAlignment="1" applyProtection="1">
      <alignment horizontal="center" vertical="center"/>
      <protection locked="0"/>
    </xf>
    <xf numFmtId="18" fontId="10" fillId="0" borderId="65" xfId="0" applyNumberFormat="1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171" fontId="11" fillId="0" borderId="46" xfId="0" applyNumberFormat="1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left" vertical="center"/>
      <protection locked="0"/>
    </xf>
    <xf numFmtId="1" fontId="11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1" fontId="11" fillId="0" borderId="43" xfId="0" applyNumberFormat="1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left" vertical="center"/>
      <protection locked="0"/>
    </xf>
    <xf numFmtId="1" fontId="13" fillId="0" borderId="42" xfId="0" applyNumberFormat="1" applyFont="1" applyFill="1" applyBorder="1" applyAlignment="1" applyProtection="1">
      <alignment horizontal="center" vertical="center"/>
      <protection locked="0"/>
    </xf>
    <xf numFmtId="1" fontId="13" fillId="0" borderId="54" xfId="0" applyNumberFormat="1" applyFont="1" applyFill="1" applyBorder="1" applyAlignment="1" applyProtection="1">
      <alignment horizontal="center" vertical="center"/>
      <protection locked="0"/>
    </xf>
    <xf numFmtId="1" fontId="13" fillId="0" borderId="43" xfId="0" applyNumberFormat="1" applyFont="1" applyFill="1" applyBorder="1" applyAlignment="1" applyProtection="1">
      <alignment horizontal="center" vertical="center"/>
      <protection locked="0"/>
    </xf>
    <xf numFmtId="1" fontId="12" fillId="0" borderId="54" xfId="0" applyNumberFormat="1" applyFont="1" applyFill="1" applyBorder="1" applyAlignment="1" applyProtection="1">
      <alignment horizontal="center" vertical="center"/>
      <protection locked="0"/>
    </xf>
    <xf numFmtId="1" fontId="12" fillId="0" borderId="43" xfId="0" applyNumberFormat="1" applyFont="1" applyFill="1" applyBorder="1" applyAlignment="1" applyProtection="1">
      <alignment horizontal="center" vertical="center"/>
      <protection locked="0"/>
    </xf>
    <xf numFmtId="1" fontId="12" fillId="0" borderId="44" xfId="0" applyNumberFormat="1" applyFont="1" applyFill="1" applyBorder="1" applyAlignment="1" applyProtection="1">
      <alignment horizontal="center" vertical="center"/>
      <protection locked="0"/>
    </xf>
    <xf numFmtId="1" fontId="12" fillId="0" borderId="25" xfId="0" applyNumberFormat="1" applyFont="1" applyFill="1" applyBorder="1" applyAlignment="1" applyProtection="1">
      <alignment horizontal="center" vertical="center"/>
      <protection locked="0"/>
    </xf>
    <xf numFmtId="1" fontId="12" fillId="0" borderId="42" xfId="0" applyNumberFormat="1" applyFont="1" applyFill="1" applyBorder="1" applyAlignment="1" applyProtection="1">
      <alignment horizontal="center" vertical="center"/>
      <protection locked="0"/>
    </xf>
    <xf numFmtId="1" fontId="12" fillId="0" borderId="49" xfId="0" applyNumberFormat="1" applyFont="1" applyFill="1" applyBorder="1" applyAlignment="1" applyProtection="1">
      <alignment horizontal="center" vertical="center"/>
      <protection locked="0"/>
    </xf>
    <xf numFmtId="18" fontId="10" fillId="0" borderId="66" xfId="0" applyNumberFormat="1" applyFont="1" applyFill="1" applyBorder="1" applyAlignment="1" applyProtection="1">
      <alignment horizontal="center" vertical="center"/>
      <protection locked="0"/>
    </xf>
    <xf numFmtId="0" fontId="10" fillId="0" borderId="66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171" fontId="11" fillId="0" borderId="49" xfId="0" applyNumberFormat="1" applyFont="1" applyFill="1" applyBorder="1" applyAlignment="1" applyProtection="1">
      <alignment horizontal="center" vertical="center"/>
      <protection locked="0"/>
    </xf>
    <xf numFmtId="1" fontId="11" fillId="0" borderId="67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1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left" vertical="center" indent="1"/>
      <protection locked="0"/>
    </xf>
    <xf numFmtId="1" fontId="13" fillId="0" borderId="13" xfId="0" applyNumberFormat="1" applyFont="1" applyFill="1" applyBorder="1" applyAlignment="1" applyProtection="1">
      <alignment horizontal="center" vertical="center"/>
      <protection locked="0"/>
    </xf>
    <xf numFmtId="1" fontId="13" fillId="0" borderId="14" xfId="0" applyNumberFormat="1" applyFont="1" applyFill="1" applyBorder="1" applyAlignment="1" applyProtection="1">
      <alignment horizontal="center" vertical="center"/>
      <protection locked="0"/>
    </xf>
    <xf numFmtId="1" fontId="13" fillId="0" borderId="15" xfId="0" applyNumberFormat="1" applyFont="1" applyFill="1" applyBorder="1" applyAlignment="1" applyProtection="1">
      <alignment horizontal="center" vertical="center"/>
      <protection locked="0"/>
    </xf>
    <xf numFmtId="1" fontId="12" fillId="0" borderId="14" xfId="0" applyNumberFormat="1" applyFont="1" applyFill="1" applyBorder="1" applyAlignment="1" applyProtection="1">
      <alignment horizontal="center" vertical="center"/>
      <protection locked="0"/>
    </xf>
    <xf numFmtId="1" fontId="12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68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171" fontId="11" fillId="0" borderId="69" xfId="0" applyNumberFormat="1" applyFont="1" applyFill="1" applyBorder="1" applyAlignment="1" applyProtection="1">
      <alignment horizontal="center" vertical="center"/>
      <protection locked="0"/>
    </xf>
    <xf numFmtId="1" fontId="11" fillId="0" borderId="70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1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7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71" fontId="11" fillId="0" borderId="7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center" indent="1"/>
      <protection locked="0"/>
    </xf>
    <xf numFmtId="1" fontId="13" fillId="0" borderId="17" xfId="0" applyNumberFormat="1" applyFont="1" applyFill="1" applyBorder="1" applyAlignment="1" applyProtection="1">
      <alignment horizontal="center" vertical="center"/>
      <protection locked="0"/>
    </xf>
    <xf numFmtId="1" fontId="13" fillId="0" borderId="22" xfId="0" applyNumberFormat="1" applyFont="1" applyFill="1" applyBorder="1" applyAlignment="1" applyProtection="1">
      <alignment horizontal="center" vertical="center"/>
      <protection locked="0"/>
    </xf>
    <xf numFmtId="1" fontId="13" fillId="0" borderId="16" xfId="0" applyNumberFormat="1" applyFont="1" applyFill="1" applyBorder="1" applyAlignment="1" applyProtection="1">
      <alignment horizontal="center" vertical="center"/>
      <protection locked="0"/>
    </xf>
    <xf numFmtId="1" fontId="13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7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1" fontId="11" fillId="0" borderId="73" xfId="0" applyNumberFormat="1" applyFont="1" applyFill="1" applyBorder="1" applyAlignment="1" applyProtection="1">
      <alignment horizontal="center" vertical="center"/>
      <protection locked="0"/>
    </xf>
    <xf numFmtId="0" fontId="11" fillId="0" borderId="74" xfId="0" applyFont="1" applyFill="1" applyBorder="1" applyAlignment="1" applyProtection="1">
      <alignment horizontal="center" vertical="center"/>
      <protection locked="0"/>
    </xf>
    <xf numFmtId="1" fontId="11" fillId="0" borderId="75" xfId="0" applyNumberFormat="1" applyFont="1" applyFill="1" applyBorder="1" applyAlignment="1" applyProtection="1">
      <alignment horizontal="center" vertical="center"/>
      <protection locked="0"/>
    </xf>
    <xf numFmtId="0" fontId="11" fillId="0" borderId="75" xfId="0" applyFont="1" applyFill="1" applyBorder="1" applyAlignment="1" applyProtection="1">
      <alignment horizontal="left" vertical="center" indent="1"/>
      <protection locked="0"/>
    </xf>
    <xf numFmtId="1" fontId="13" fillId="0" borderId="76" xfId="0" applyNumberFormat="1" applyFont="1" applyFill="1" applyBorder="1" applyAlignment="1" applyProtection="1">
      <alignment horizontal="center" vertical="center"/>
      <protection locked="0"/>
    </xf>
    <xf numFmtId="1" fontId="13" fillId="0" borderId="74" xfId="0" applyNumberFormat="1" applyFont="1" applyFill="1" applyBorder="1" applyAlignment="1" applyProtection="1">
      <alignment horizontal="center" vertical="center"/>
      <protection locked="0"/>
    </xf>
    <xf numFmtId="1" fontId="13" fillId="0" borderId="75" xfId="0" applyNumberFormat="1" applyFont="1" applyFill="1" applyBorder="1" applyAlignment="1" applyProtection="1">
      <alignment horizontal="center" vertical="center"/>
      <protection locked="0"/>
    </xf>
    <xf numFmtId="1" fontId="13" fillId="0" borderId="77" xfId="0" applyNumberFormat="1" applyFont="1" applyFill="1" applyBorder="1" applyAlignment="1" applyProtection="1">
      <alignment horizontal="center" vertical="center"/>
      <protection locked="0"/>
    </xf>
    <xf numFmtId="1" fontId="13" fillId="0" borderId="78" xfId="0" applyNumberFormat="1" applyFont="1" applyFill="1" applyBorder="1" applyAlignment="1" applyProtection="1">
      <alignment horizontal="center" vertical="center"/>
      <protection locked="0"/>
    </xf>
    <xf numFmtId="1" fontId="13" fillId="0" borderId="79" xfId="0" applyNumberFormat="1" applyFont="1" applyFill="1" applyBorder="1" applyAlignment="1" applyProtection="1">
      <alignment horizontal="center" vertical="center"/>
      <protection locked="0"/>
    </xf>
    <xf numFmtId="1" fontId="13" fillId="0" borderId="62" xfId="0" applyNumberFormat="1" applyFont="1" applyFill="1" applyBorder="1" applyAlignment="1" applyProtection="1">
      <alignment horizontal="center" vertical="center"/>
      <protection locked="0"/>
    </xf>
    <xf numFmtId="0" fontId="11" fillId="0" borderId="80" xfId="0" applyFont="1" applyFill="1" applyBorder="1" applyAlignment="1" applyProtection="1">
      <alignment horizontal="center" vertical="center"/>
      <protection locked="0"/>
    </xf>
    <xf numFmtId="0" fontId="11" fillId="0" borderId="75" xfId="0" applyFont="1" applyFill="1" applyBorder="1" applyAlignment="1" applyProtection="1">
      <alignment horizontal="center" vertical="center"/>
      <protection locked="0"/>
    </xf>
    <xf numFmtId="0" fontId="10" fillId="0" borderId="80" xfId="0" applyFont="1" applyFill="1" applyBorder="1" applyAlignment="1" applyProtection="1">
      <alignment horizontal="center" vertical="center"/>
      <protection locked="0"/>
    </xf>
    <xf numFmtId="171" fontId="11" fillId="0" borderId="81" xfId="0" applyNumberFormat="1" applyFont="1" applyFill="1" applyBorder="1" applyAlignment="1" applyProtection="1">
      <alignment horizontal="center" vertical="center"/>
      <protection locked="0"/>
    </xf>
    <xf numFmtId="0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0" fontId="12" fillId="0" borderId="0" xfId="0" applyNumberFormat="1" applyFont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82" xfId="0" applyFont="1" applyBorder="1" applyAlignment="1" applyProtection="1">
      <alignment horizontal="center" vertical="center"/>
      <protection locked="0"/>
    </xf>
    <xf numFmtId="0" fontId="10" fillId="4" borderId="58" xfId="0" applyFont="1" applyFill="1" applyBorder="1" applyAlignment="1" applyProtection="1">
      <alignment vertical="center"/>
    </xf>
    <xf numFmtId="0" fontId="10" fillId="5" borderId="63" xfId="0" applyFont="1" applyFill="1" applyBorder="1" applyAlignment="1" applyProtection="1">
      <alignment horizontal="center" vertical="center" wrapText="1"/>
    </xf>
    <xf numFmtId="0" fontId="12" fillId="5" borderId="19" xfId="0" applyFont="1" applyFill="1" applyBorder="1" applyAlignment="1" applyProtection="1">
      <alignment horizontal="center" vertical="center" textRotation="90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63" xfId="0" applyFont="1" applyFill="1" applyBorder="1" applyAlignment="1" applyProtection="1">
      <alignment vertical="center"/>
    </xf>
    <xf numFmtId="0" fontId="10" fillId="5" borderId="35" xfId="0" applyFont="1" applyFill="1" applyBorder="1" applyAlignment="1" applyProtection="1">
      <alignment vertical="center"/>
    </xf>
    <xf numFmtId="0" fontId="12" fillId="8" borderId="60" xfId="0" applyFont="1" applyFill="1" applyBorder="1" applyAlignment="1" applyProtection="1">
      <alignment horizontal="center" vertical="center" textRotation="90" wrapText="1"/>
    </xf>
    <xf numFmtId="0" fontId="12" fillId="8" borderId="61" xfId="0" applyFont="1" applyFill="1" applyBorder="1" applyAlignment="1" applyProtection="1">
      <alignment horizontal="center" vertical="center" textRotation="90" wrapText="1"/>
    </xf>
    <xf numFmtId="0" fontId="12" fillId="11" borderId="8" xfId="58" applyNumberFormat="1" applyFont="1" applyFill="1" applyBorder="1" applyAlignment="1" applyProtection="1">
      <alignment horizontal="center" vertical="center"/>
    </xf>
    <xf numFmtId="1" fontId="12" fillId="10" borderId="0" xfId="0" applyNumberFormat="1" applyFont="1" applyFill="1" applyBorder="1" applyAlignment="1" applyProtection="1">
      <alignment horizontal="center" vertical="center"/>
    </xf>
    <xf numFmtId="0" fontId="12" fillId="9" borderId="55" xfId="0" applyFont="1" applyFill="1" applyBorder="1" applyAlignment="1" applyProtection="1">
      <alignment horizontal="center" vertical="center" textRotation="90"/>
    </xf>
    <xf numFmtId="1" fontId="12" fillId="10" borderId="39" xfId="0" applyNumberFormat="1" applyFont="1" applyFill="1" applyBorder="1" applyAlignment="1" applyProtection="1">
      <alignment horizontal="center" vertical="center"/>
    </xf>
    <xf numFmtId="0" fontId="12" fillId="9" borderId="10" xfId="0" applyFont="1" applyFill="1" applyBorder="1" applyAlignment="1" applyProtection="1">
      <alignment horizontal="center" vertical="center" textRotation="90"/>
    </xf>
    <xf numFmtId="0" fontId="12" fillId="9" borderId="9" xfId="0" applyFont="1" applyFill="1" applyBorder="1" applyAlignment="1" applyProtection="1">
      <alignment horizontal="center" vertical="center" textRotation="90"/>
    </xf>
    <xf numFmtId="0" fontId="8" fillId="0" borderId="21" xfId="0" applyFont="1" applyFill="1" applyBorder="1" applyAlignment="1" applyProtection="1">
      <alignment vertical="top"/>
    </xf>
    <xf numFmtId="0" fontId="8" fillId="0" borderId="28" xfId="0" applyFont="1" applyFill="1" applyBorder="1" applyAlignment="1" applyProtection="1">
      <alignment vertical="top"/>
    </xf>
    <xf numFmtId="0" fontId="8" fillId="0" borderId="24" xfId="0" applyFont="1" applyFill="1" applyBorder="1" applyAlignment="1" applyProtection="1">
      <alignment vertical="top"/>
    </xf>
    <xf numFmtId="0" fontId="8" fillId="0" borderId="23" xfId="0" applyFont="1" applyFill="1" applyBorder="1" applyAlignment="1" applyProtection="1">
      <alignment vertical="top"/>
    </xf>
    <xf numFmtId="0" fontId="8" fillId="0" borderId="14" xfId="0" applyFont="1" applyFill="1" applyBorder="1" applyAlignment="1" applyProtection="1">
      <alignment vertical="top"/>
    </xf>
    <xf numFmtId="1" fontId="8" fillId="0" borderId="22" xfId="0" applyNumberFormat="1" applyFont="1" applyFill="1" applyBorder="1" applyAlignment="1" applyProtection="1">
      <alignment vertical="top"/>
    </xf>
    <xf numFmtId="1" fontId="8" fillId="0" borderId="23" xfId="0" applyNumberFormat="1" applyFont="1" applyFill="1" applyBorder="1" applyAlignment="1" applyProtection="1">
      <alignment vertical="top"/>
    </xf>
    <xf numFmtId="1" fontId="8" fillId="0" borderId="0" xfId="0" applyNumberFormat="1" applyFont="1" applyFill="1" applyBorder="1" applyAlignment="1" applyProtection="1">
      <alignment vertical="top"/>
    </xf>
    <xf numFmtId="1" fontId="8" fillId="0" borderId="47" xfId="0" applyNumberFormat="1" applyFont="1" applyFill="1" applyBorder="1" applyAlignment="1" applyProtection="1">
      <alignment vertical="top"/>
    </xf>
    <xf numFmtId="0" fontId="12" fillId="7" borderId="4" xfId="0" applyFont="1" applyFill="1" applyBorder="1" applyAlignment="1" applyProtection="1">
      <alignment horizontal="center" vertical="center"/>
    </xf>
    <xf numFmtId="0" fontId="12" fillId="7" borderId="9" xfId="0" applyFont="1" applyFill="1" applyBorder="1" applyAlignment="1" applyProtection="1">
      <alignment horizontal="center" vertical="center"/>
    </xf>
    <xf numFmtId="0" fontId="12" fillId="6" borderId="53" xfId="0" applyFont="1" applyFill="1" applyBorder="1" applyAlignment="1" applyProtection="1">
      <alignment horizontal="center" vertical="center"/>
    </xf>
    <xf numFmtId="0" fontId="12" fillId="6" borderId="26" xfId="0" applyFont="1" applyFill="1" applyBorder="1" applyAlignment="1" applyProtection="1">
      <alignment horizontal="center" vertical="center"/>
    </xf>
    <xf numFmtId="0" fontId="12" fillId="6" borderId="49" xfId="0" applyFont="1" applyFill="1" applyBorder="1" applyAlignment="1" applyProtection="1">
      <alignment horizontal="center" vertical="center"/>
    </xf>
    <xf numFmtId="0" fontId="12" fillId="7" borderId="53" xfId="0" applyFont="1" applyFill="1" applyBorder="1" applyAlignment="1" applyProtection="1">
      <alignment horizontal="center" vertical="center"/>
    </xf>
    <xf numFmtId="0" fontId="12" fillId="7" borderId="26" xfId="0" applyFont="1" applyFill="1" applyBorder="1" applyAlignment="1" applyProtection="1">
      <alignment horizontal="center" vertical="center"/>
    </xf>
    <xf numFmtId="0" fontId="12" fillId="7" borderId="49" xfId="0" applyFont="1" applyFill="1" applyBorder="1" applyAlignment="1" applyProtection="1">
      <alignment horizontal="center" vertical="center"/>
    </xf>
    <xf numFmtId="0" fontId="12" fillId="9" borderId="5" xfId="0" applyFont="1" applyFill="1" applyBorder="1" applyAlignment="1" applyProtection="1">
      <alignment horizontal="center" vertical="top" wrapText="1"/>
    </xf>
    <xf numFmtId="0" fontId="12" fillId="9" borderId="7" xfId="0" applyFont="1" applyFill="1" applyBorder="1" applyAlignment="1" applyProtection="1">
      <alignment horizontal="center" vertical="top" wrapText="1"/>
    </xf>
    <xf numFmtId="0" fontId="12" fillId="9" borderId="38" xfId="0" applyFont="1" applyFill="1" applyBorder="1" applyAlignment="1" applyProtection="1">
      <alignment horizontal="center" vertical="top" wrapText="1"/>
    </xf>
    <xf numFmtId="0" fontId="12" fillId="9" borderId="39" xfId="0" applyFont="1" applyFill="1" applyBorder="1" applyAlignment="1" applyProtection="1">
      <alignment horizontal="center" vertical="top" wrapText="1"/>
    </xf>
    <xf numFmtId="0" fontId="12" fillId="6" borderId="40" xfId="0" applyFont="1" applyFill="1" applyBorder="1" applyAlignment="1" applyProtection="1">
      <alignment horizontal="center" vertical="center" textRotation="90" wrapText="1"/>
    </xf>
    <xf numFmtId="0" fontId="12" fillId="6" borderId="60" xfId="0" applyFont="1" applyFill="1" applyBorder="1" applyAlignment="1" applyProtection="1">
      <alignment horizontal="center" vertical="center" textRotation="90" wrapText="1"/>
    </xf>
    <xf numFmtId="1" fontId="12" fillId="6" borderId="57" xfId="0" applyNumberFormat="1" applyFont="1" applyFill="1" applyBorder="1" applyAlignment="1" applyProtection="1">
      <alignment horizontal="center" vertical="center" textRotation="90" wrapText="1"/>
    </xf>
    <xf numFmtId="1" fontId="12" fillId="6" borderId="55" xfId="0" applyNumberFormat="1" applyFont="1" applyFill="1" applyBorder="1" applyAlignment="1" applyProtection="1">
      <alignment horizontal="center" vertical="center" textRotation="90" wrapText="1"/>
    </xf>
    <xf numFmtId="1" fontId="12" fillId="6" borderId="52" xfId="0" applyNumberFormat="1" applyFont="1" applyFill="1" applyBorder="1" applyAlignment="1" applyProtection="1">
      <alignment horizontal="center" vertical="center" textRotation="90" wrapText="1"/>
    </xf>
    <xf numFmtId="1" fontId="12" fillId="6" borderId="61" xfId="0" applyNumberFormat="1" applyFont="1" applyFill="1" applyBorder="1" applyAlignment="1" applyProtection="1">
      <alignment horizontal="center" vertical="center" textRotation="90" wrapText="1"/>
    </xf>
    <xf numFmtId="0" fontId="12" fillId="7" borderId="8" xfId="0" applyFont="1" applyFill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 textRotation="90" wrapText="1"/>
      <protection locked="0"/>
    </xf>
    <xf numFmtId="0" fontId="12" fillId="3" borderId="60" xfId="0" applyFont="1" applyFill="1" applyBorder="1" applyAlignment="1" applyProtection="1">
      <alignment horizontal="center" vertical="center" textRotation="90" wrapText="1"/>
      <protection locked="0"/>
    </xf>
    <xf numFmtId="170" fontId="12" fillId="6" borderId="40" xfId="0" applyNumberFormat="1" applyFont="1" applyFill="1" applyBorder="1" applyAlignment="1" applyProtection="1">
      <alignment horizontal="center" vertical="center" textRotation="90"/>
    </xf>
    <xf numFmtId="170" fontId="12" fillId="6" borderId="60" xfId="0" applyNumberFormat="1" applyFont="1" applyFill="1" applyBorder="1" applyAlignment="1" applyProtection="1">
      <alignment horizontal="center" vertical="center" textRotation="90"/>
    </xf>
    <xf numFmtId="170" fontId="12" fillId="6" borderId="40" xfId="0" applyNumberFormat="1" applyFont="1" applyFill="1" applyBorder="1" applyAlignment="1" applyProtection="1">
      <alignment horizontal="center" vertical="center" textRotation="90" wrapText="1"/>
    </xf>
    <xf numFmtId="170" fontId="12" fillId="6" borderId="60" xfId="0" applyNumberFormat="1" applyFont="1" applyFill="1" applyBorder="1" applyAlignment="1" applyProtection="1">
      <alignment horizontal="center" vertical="center" textRotation="90" wrapText="1"/>
    </xf>
    <xf numFmtId="0" fontId="15" fillId="0" borderId="84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2" fillId="5" borderId="30" xfId="0" applyFont="1" applyFill="1" applyBorder="1" applyAlignment="1" applyProtection="1">
      <alignment horizontal="center" vertical="center" textRotation="90"/>
    </xf>
    <xf numFmtId="0" fontId="12" fillId="5" borderId="36" xfId="0" applyFont="1" applyFill="1" applyBorder="1" applyAlignment="1" applyProtection="1">
      <alignment horizontal="center" vertical="center" textRotation="90"/>
    </xf>
    <xf numFmtId="0" fontId="12" fillId="9" borderId="45" xfId="0" applyFont="1" applyFill="1" applyBorder="1" applyAlignment="1" applyProtection="1">
      <alignment horizontal="center" vertical="top" wrapText="1"/>
    </xf>
    <xf numFmtId="0" fontId="12" fillId="9" borderId="29" xfId="0" applyFont="1" applyFill="1" applyBorder="1" applyAlignment="1" applyProtection="1">
      <alignment horizontal="center" vertical="top" wrapText="1"/>
    </xf>
    <xf numFmtId="0" fontId="12" fillId="9" borderId="50" xfId="0" applyFont="1" applyFill="1" applyBorder="1" applyAlignment="1" applyProtection="1">
      <alignment horizontal="center" vertical="top" wrapText="1"/>
    </xf>
    <xf numFmtId="0" fontId="12" fillId="9" borderId="30" xfId="0" applyFont="1" applyFill="1" applyBorder="1" applyAlignment="1" applyProtection="1">
      <alignment horizontal="center" vertical="top" wrapText="1"/>
    </xf>
    <xf numFmtId="0" fontId="12" fillId="9" borderId="3" xfId="0" applyFont="1" applyFill="1" applyBorder="1" applyAlignment="1" applyProtection="1">
      <alignment horizontal="center" vertical="top" wrapText="1"/>
    </xf>
    <xf numFmtId="0" fontId="12" fillId="9" borderId="36" xfId="0" applyFont="1" applyFill="1" applyBorder="1" applyAlignment="1" applyProtection="1">
      <alignment horizontal="center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2" fillId="3" borderId="51" xfId="0" applyFont="1" applyFill="1" applyBorder="1" applyAlignment="1" applyProtection="1">
      <alignment horizontal="center" vertical="center" textRotation="90" wrapText="1"/>
      <protection locked="0"/>
    </xf>
    <xf numFmtId="0" fontId="12" fillId="3" borderId="56" xfId="0" applyFont="1" applyFill="1" applyBorder="1" applyAlignment="1" applyProtection="1">
      <alignment horizontal="center" vertical="center" textRotation="90" wrapText="1"/>
      <protection locked="0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10" fillId="4" borderId="53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0"/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9" name="Picture 1">
          <a:extLst>
            <a:ext uri="{FF2B5EF4-FFF2-40B4-BE49-F238E27FC236}">
              <a16:creationId xmlns="" xmlns:a16="http://schemas.microsoft.com/office/drawing/2014/main" id="{529150EE-9DC5-48C4-8FAD-CCD3326B75D4}"/>
            </a:ext>
          </a:extLst>
        </xdr:cNvPr>
        <xdr:cNvSpPr>
          <a:spLocks noChangeAspect="1" noChangeArrowheads="1"/>
        </xdr:cNvSpPr>
      </xdr:nvSpPr>
      <xdr:spPr bwMode="auto">
        <a:xfrm>
          <a:off x="20964525" y="188595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275167</xdr:colOff>
      <xdr:row>0</xdr:row>
      <xdr:rowOff>10582</xdr:rowOff>
    </xdr:from>
    <xdr:to>
      <xdr:col>2</xdr:col>
      <xdr:colOff>571500</xdr:colOff>
      <xdr:row>2</xdr:row>
      <xdr:rowOff>201082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2584" y="10582"/>
          <a:ext cx="1058333" cy="1100667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88"/>
  <sheetViews>
    <sheetView tabSelected="1" zoomScale="90" zoomScaleNormal="90" workbookViewId="0">
      <selection activeCell="A5" sqref="A5:D5"/>
    </sheetView>
  </sheetViews>
  <sheetFormatPr baseColWidth="10" defaultRowHeight="16.5" customHeight="1" x14ac:dyDescent="0.25"/>
  <cols>
    <col min="1" max="1" width="7.42578125" style="164" customWidth="1"/>
    <col min="2" max="2" width="11.42578125" style="164" customWidth="1"/>
    <col min="3" max="3" width="10.5703125" style="164" customWidth="1"/>
    <col min="4" max="4" width="13.85546875" style="164" customWidth="1"/>
    <col min="5" max="5" width="45.140625" style="164" customWidth="1"/>
    <col min="6" max="20" width="6.5703125" style="165" customWidth="1"/>
    <col min="21" max="21" width="7" style="165" customWidth="1"/>
    <col min="22" max="22" width="6.140625" style="165" customWidth="1"/>
    <col min="23" max="23" width="3.28515625" style="165" customWidth="1"/>
    <col min="24" max="24" width="7.85546875" style="165" customWidth="1"/>
    <col min="25" max="26" width="3.28515625" style="166" customWidth="1"/>
    <col min="27" max="27" width="3.28515625" style="165" customWidth="1"/>
    <col min="28" max="28" width="3.28515625" style="166" customWidth="1"/>
    <col min="29" max="29" width="5.42578125" style="165" customWidth="1"/>
    <col min="30" max="30" width="3.28515625" style="165" customWidth="1"/>
    <col min="31" max="31" width="6" style="165" customWidth="1"/>
    <col min="32" max="32" width="4.85546875" style="165" customWidth="1"/>
    <col min="33" max="36" width="3.28515625" style="165" customWidth="1"/>
    <col min="37" max="43" width="3.28515625" style="167" customWidth="1"/>
    <col min="44" max="44" width="4.28515625" style="167" customWidth="1"/>
    <col min="45" max="45" width="3.85546875" style="167" customWidth="1"/>
    <col min="46" max="46" width="3.7109375" style="167" customWidth="1"/>
    <col min="47" max="47" width="3.5703125" style="167" customWidth="1"/>
    <col min="48" max="52" width="3.28515625" style="167" customWidth="1"/>
    <col min="53" max="53" width="5" style="167" customWidth="1"/>
    <col min="54" max="58" width="3.28515625" style="167" customWidth="1"/>
    <col min="59" max="59" width="6" style="167" customWidth="1"/>
    <col min="60" max="60" width="5.140625" style="167" customWidth="1"/>
    <col min="61" max="63" width="3.28515625" style="167" customWidth="1"/>
    <col min="64" max="65" width="7.42578125" style="167" customWidth="1"/>
    <col min="66" max="66" width="5.140625" style="167" customWidth="1"/>
    <col min="67" max="67" width="9.28515625" style="167" customWidth="1"/>
    <col min="68" max="68" width="3.28515625" style="167" bestFit="1" customWidth="1"/>
    <col min="69" max="69" width="11.5703125" style="167" customWidth="1"/>
    <col min="70" max="70" width="14.28515625" style="167" customWidth="1"/>
    <col min="71" max="71" width="12.140625" style="168" customWidth="1"/>
    <col min="72" max="72" width="3.28515625" style="168" customWidth="1"/>
    <col min="73" max="73" width="10.28515625" style="168" customWidth="1"/>
    <col min="74" max="74" width="13.42578125" style="164" customWidth="1"/>
    <col min="75" max="75" width="12.28515625" style="16" customWidth="1"/>
    <col min="76" max="76" width="8.7109375" style="16" hidden="1" customWidth="1"/>
    <col min="77" max="77" width="6.7109375" style="16" hidden="1" customWidth="1"/>
    <col min="78" max="78" width="6.42578125" style="16" hidden="1" customWidth="1"/>
    <col min="79" max="79" width="6.140625" style="16" hidden="1" customWidth="1"/>
    <col min="80" max="80" width="8.5703125" style="16" hidden="1" customWidth="1"/>
    <col min="81" max="82" width="6.140625" style="16" hidden="1" customWidth="1"/>
    <col min="83" max="83" width="7.140625" style="16" hidden="1" customWidth="1"/>
    <col min="84" max="84" width="12.28515625" style="16" hidden="1" customWidth="1"/>
    <col min="85" max="85" width="10.140625" style="16" hidden="1" customWidth="1"/>
    <col min="86" max="86" width="15.5703125" style="16" hidden="1" customWidth="1"/>
    <col min="87" max="98" width="4.140625" style="16" hidden="1" customWidth="1"/>
    <col min="99" max="99" width="16.85546875" style="84" hidden="1" customWidth="1"/>
    <col min="100" max="110" width="3.28515625" style="16" hidden="1" customWidth="1"/>
    <col min="111" max="111" width="15.28515625" style="16" hidden="1" customWidth="1"/>
    <col min="112" max="112" width="15.5703125" style="16" hidden="1" customWidth="1"/>
    <col min="113" max="113" width="10.140625" style="16" customWidth="1"/>
    <col min="114" max="116" width="15.5703125" style="16" customWidth="1"/>
    <col min="117" max="269" width="11.42578125" style="16"/>
    <col min="270" max="270" width="7.42578125" style="16" customWidth="1"/>
    <col min="271" max="271" width="9.7109375" style="16" customWidth="1"/>
    <col min="272" max="272" width="7.42578125" style="16" customWidth="1"/>
    <col min="273" max="273" width="8" style="16" customWidth="1"/>
    <col min="274" max="274" width="45.140625" style="16" customWidth="1"/>
    <col min="275" max="286" width="6.5703125" style="16" customWidth="1"/>
    <col min="287" max="287" width="7" style="16" customWidth="1"/>
    <col min="288" max="288" width="6.140625" style="16" customWidth="1"/>
    <col min="289" max="319" width="3.28515625" style="16" customWidth="1"/>
    <col min="320" max="320" width="5.140625" style="16" customWidth="1"/>
    <col min="321" max="323" width="3.28515625" style="16" customWidth="1"/>
    <col min="324" max="324" width="5.140625" style="16" bestFit="1" customWidth="1"/>
    <col min="325" max="325" width="3.28515625" style="16" bestFit="1" customWidth="1"/>
    <col min="326" max="326" width="14.28515625" style="16" customWidth="1"/>
    <col min="327" max="327" width="12.140625" style="16" customWidth="1"/>
    <col min="328" max="328" width="3.28515625" style="16" customWidth="1"/>
    <col min="329" max="329" width="10.28515625" style="16" customWidth="1"/>
    <col min="330" max="330" width="13.42578125" style="16" customWidth="1"/>
    <col min="331" max="331" width="12.28515625" style="16" customWidth="1"/>
    <col min="332" max="368" width="0" style="16" hidden="1" customWidth="1"/>
    <col min="369" max="369" width="10.140625" style="16" customWidth="1"/>
    <col min="370" max="372" width="15.5703125" style="16" customWidth="1"/>
    <col min="373" max="525" width="11.42578125" style="16"/>
    <col min="526" max="526" width="7.42578125" style="16" customWidth="1"/>
    <col min="527" max="527" width="9.7109375" style="16" customWidth="1"/>
    <col min="528" max="528" width="7.42578125" style="16" customWidth="1"/>
    <col min="529" max="529" width="8" style="16" customWidth="1"/>
    <col min="530" max="530" width="45.140625" style="16" customWidth="1"/>
    <col min="531" max="542" width="6.5703125" style="16" customWidth="1"/>
    <col min="543" max="543" width="7" style="16" customWidth="1"/>
    <col min="544" max="544" width="6.140625" style="16" customWidth="1"/>
    <col min="545" max="575" width="3.28515625" style="16" customWidth="1"/>
    <col min="576" max="576" width="5.140625" style="16" customWidth="1"/>
    <col min="577" max="579" width="3.28515625" style="16" customWidth="1"/>
    <col min="580" max="580" width="5.140625" style="16" bestFit="1" customWidth="1"/>
    <col min="581" max="581" width="3.28515625" style="16" bestFit="1" customWidth="1"/>
    <col min="582" max="582" width="14.28515625" style="16" customWidth="1"/>
    <col min="583" max="583" width="12.140625" style="16" customWidth="1"/>
    <col min="584" max="584" width="3.28515625" style="16" customWidth="1"/>
    <col min="585" max="585" width="10.28515625" style="16" customWidth="1"/>
    <col min="586" max="586" width="13.42578125" style="16" customWidth="1"/>
    <col min="587" max="587" width="12.28515625" style="16" customWidth="1"/>
    <col min="588" max="624" width="0" style="16" hidden="1" customWidth="1"/>
    <col min="625" max="625" width="10.140625" style="16" customWidth="1"/>
    <col min="626" max="628" width="15.5703125" style="16" customWidth="1"/>
    <col min="629" max="781" width="11.42578125" style="16"/>
    <col min="782" max="782" width="7.42578125" style="16" customWidth="1"/>
    <col min="783" max="783" width="9.7109375" style="16" customWidth="1"/>
    <col min="784" max="784" width="7.42578125" style="16" customWidth="1"/>
    <col min="785" max="785" width="8" style="16" customWidth="1"/>
    <col min="786" max="786" width="45.140625" style="16" customWidth="1"/>
    <col min="787" max="798" width="6.5703125" style="16" customWidth="1"/>
    <col min="799" max="799" width="7" style="16" customWidth="1"/>
    <col min="800" max="800" width="6.140625" style="16" customWidth="1"/>
    <col min="801" max="831" width="3.28515625" style="16" customWidth="1"/>
    <col min="832" max="832" width="5.140625" style="16" customWidth="1"/>
    <col min="833" max="835" width="3.28515625" style="16" customWidth="1"/>
    <col min="836" max="836" width="5.140625" style="16" bestFit="1" customWidth="1"/>
    <col min="837" max="837" width="3.28515625" style="16" bestFit="1" customWidth="1"/>
    <col min="838" max="838" width="14.28515625" style="16" customWidth="1"/>
    <col min="839" max="839" width="12.140625" style="16" customWidth="1"/>
    <col min="840" max="840" width="3.28515625" style="16" customWidth="1"/>
    <col min="841" max="841" width="10.28515625" style="16" customWidth="1"/>
    <col min="842" max="842" width="13.42578125" style="16" customWidth="1"/>
    <col min="843" max="843" width="12.28515625" style="16" customWidth="1"/>
    <col min="844" max="880" width="0" style="16" hidden="1" customWidth="1"/>
    <col min="881" max="881" width="10.140625" style="16" customWidth="1"/>
    <col min="882" max="884" width="15.5703125" style="16" customWidth="1"/>
    <col min="885" max="1037" width="11.42578125" style="16"/>
    <col min="1038" max="1038" width="7.42578125" style="16" customWidth="1"/>
    <col min="1039" max="1039" width="9.7109375" style="16" customWidth="1"/>
    <col min="1040" max="1040" width="7.42578125" style="16" customWidth="1"/>
    <col min="1041" max="1041" width="8" style="16" customWidth="1"/>
    <col min="1042" max="1042" width="45.140625" style="16" customWidth="1"/>
    <col min="1043" max="1054" width="6.5703125" style="16" customWidth="1"/>
    <col min="1055" max="1055" width="7" style="16" customWidth="1"/>
    <col min="1056" max="1056" width="6.140625" style="16" customWidth="1"/>
    <col min="1057" max="1087" width="3.28515625" style="16" customWidth="1"/>
    <col min="1088" max="1088" width="5.140625" style="16" customWidth="1"/>
    <col min="1089" max="1091" width="3.28515625" style="16" customWidth="1"/>
    <col min="1092" max="1092" width="5.140625" style="16" bestFit="1" customWidth="1"/>
    <col min="1093" max="1093" width="3.28515625" style="16" bestFit="1" customWidth="1"/>
    <col min="1094" max="1094" width="14.28515625" style="16" customWidth="1"/>
    <col min="1095" max="1095" width="12.140625" style="16" customWidth="1"/>
    <col min="1096" max="1096" width="3.28515625" style="16" customWidth="1"/>
    <col min="1097" max="1097" width="10.28515625" style="16" customWidth="1"/>
    <col min="1098" max="1098" width="13.42578125" style="16" customWidth="1"/>
    <col min="1099" max="1099" width="12.28515625" style="16" customWidth="1"/>
    <col min="1100" max="1136" width="0" style="16" hidden="1" customWidth="1"/>
    <col min="1137" max="1137" width="10.140625" style="16" customWidth="1"/>
    <col min="1138" max="1140" width="15.5703125" style="16" customWidth="1"/>
    <col min="1141" max="1293" width="11.42578125" style="16"/>
    <col min="1294" max="1294" width="7.42578125" style="16" customWidth="1"/>
    <col min="1295" max="1295" width="9.7109375" style="16" customWidth="1"/>
    <col min="1296" max="1296" width="7.42578125" style="16" customWidth="1"/>
    <col min="1297" max="1297" width="8" style="16" customWidth="1"/>
    <col min="1298" max="1298" width="45.140625" style="16" customWidth="1"/>
    <col min="1299" max="1310" width="6.5703125" style="16" customWidth="1"/>
    <col min="1311" max="1311" width="7" style="16" customWidth="1"/>
    <col min="1312" max="1312" width="6.140625" style="16" customWidth="1"/>
    <col min="1313" max="1343" width="3.28515625" style="16" customWidth="1"/>
    <col min="1344" max="1344" width="5.140625" style="16" customWidth="1"/>
    <col min="1345" max="1347" width="3.28515625" style="16" customWidth="1"/>
    <col min="1348" max="1348" width="5.140625" style="16" bestFit="1" customWidth="1"/>
    <col min="1349" max="1349" width="3.28515625" style="16" bestFit="1" customWidth="1"/>
    <col min="1350" max="1350" width="14.28515625" style="16" customWidth="1"/>
    <col min="1351" max="1351" width="12.140625" style="16" customWidth="1"/>
    <col min="1352" max="1352" width="3.28515625" style="16" customWidth="1"/>
    <col min="1353" max="1353" width="10.28515625" style="16" customWidth="1"/>
    <col min="1354" max="1354" width="13.42578125" style="16" customWidth="1"/>
    <col min="1355" max="1355" width="12.28515625" style="16" customWidth="1"/>
    <col min="1356" max="1392" width="0" style="16" hidden="1" customWidth="1"/>
    <col min="1393" max="1393" width="10.140625" style="16" customWidth="1"/>
    <col min="1394" max="1396" width="15.5703125" style="16" customWidth="1"/>
    <col min="1397" max="1549" width="11.42578125" style="16"/>
    <col min="1550" max="1550" width="7.42578125" style="16" customWidth="1"/>
    <col min="1551" max="1551" width="9.7109375" style="16" customWidth="1"/>
    <col min="1552" max="1552" width="7.42578125" style="16" customWidth="1"/>
    <col min="1553" max="1553" width="8" style="16" customWidth="1"/>
    <col min="1554" max="1554" width="45.140625" style="16" customWidth="1"/>
    <col min="1555" max="1566" width="6.5703125" style="16" customWidth="1"/>
    <col min="1567" max="1567" width="7" style="16" customWidth="1"/>
    <col min="1568" max="1568" width="6.140625" style="16" customWidth="1"/>
    <col min="1569" max="1599" width="3.28515625" style="16" customWidth="1"/>
    <col min="1600" max="1600" width="5.140625" style="16" customWidth="1"/>
    <col min="1601" max="1603" width="3.28515625" style="16" customWidth="1"/>
    <col min="1604" max="1604" width="5.140625" style="16" bestFit="1" customWidth="1"/>
    <col min="1605" max="1605" width="3.28515625" style="16" bestFit="1" customWidth="1"/>
    <col min="1606" max="1606" width="14.28515625" style="16" customWidth="1"/>
    <col min="1607" max="1607" width="12.140625" style="16" customWidth="1"/>
    <col min="1608" max="1608" width="3.28515625" style="16" customWidth="1"/>
    <col min="1609" max="1609" width="10.28515625" style="16" customWidth="1"/>
    <col min="1610" max="1610" width="13.42578125" style="16" customWidth="1"/>
    <col min="1611" max="1611" width="12.28515625" style="16" customWidth="1"/>
    <col min="1612" max="1648" width="0" style="16" hidden="1" customWidth="1"/>
    <col min="1649" max="1649" width="10.140625" style="16" customWidth="1"/>
    <col min="1650" max="1652" width="15.5703125" style="16" customWidth="1"/>
    <col min="1653" max="1805" width="11.42578125" style="16"/>
    <col min="1806" max="1806" width="7.42578125" style="16" customWidth="1"/>
    <col min="1807" max="1807" width="9.7109375" style="16" customWidth="1"/>
    <col min="1808" max="1808" width="7.42578125" style="16" customWidth="1"/>
    <col min="1809" max="1809" width="8" style="16" customWidth="1"/>
    <col min="1810" max="1810" width="45.140625" style="16" customWidth="1"/>
    <col min="1811" max="1822" width="6.5703125" style="16" customWidth="1"/>
    <col min="1823" max="1823" width="7" style="16" customWidth="1"/>
    <col min="1824" max="1824" width="6.140625" style="16" customWidth="1"/>
    <col min="1825" max="1855" width="3.28515625" style="16" customWidth="1"/>
    <col min="1856" max="1856" width="5.140625" style="16" customWidth="1"/>
    <col min="1857" max="1859" width="3.28515625" style="16" customWidth="1"/>
    <col min="1860" max="1860" width="5.140625" style="16" bestFit="1" customWidth="1"/>
    <col min="1861" max="1861" width="3.28515625" style="16" bestFit="1" customWidth="1"/>
    <col min="1862" max="1862" width="14.28515625" style="16" customWidth="1"/>
    <col min="1863" max="1863" width="12.140625" style="16" customWidth="1"/>
    <col min="1864" max="1864" width="3.28515625" style="16" customWidth="1"/>
    <col min="1865" max="1865" width="10.28515625" style="16" customWidth="1"/>
    <col min="1866" max="1866" width="13.42578125" style="16" customWidth="1"/>
    <col min="1867" max="1867" width="12.28515625" style="16" customWidth="1"/>
    <col min="1868" max="1904" width="0" style="16" hidden="1" customWidth="1"/>
    <col min="1905" max="1905" width="10.140625" style="16" customWidth="1"/>
    <col min="1906" max="1908" width="15.5703125" style="16" customWidth="1"/>
    <col min="1909" max="2061" width="11.42578125" style="16"/>
    <col min="2062" max="2062" width="7.42578125" style="16" customWidth="1"/>
    <col min="2063" max="2063" width="9.7109375" style="16" customWidth="1"/>
    <col min="2064" max="2064" width="7.42578125" style="16" customWidth="1"/>
    <col min="2065" max="2065" width="8" style="16" customWidth="1"/>
    <col min="2066" max="2066" width="45.140625" style="16" customWidth="1"/>
    <col min="2067" max="2078" width="6.5703125" style="16" customWidth="1"/>
    <col min="2079" max="2079" width="7" style="16" customWidth="1"/>
    <col min="2080" max="2080" width="6.140625" style="16" customWidth="1"/>
    <col min="2081" max="2111" width="3.28515625" style="16" customWidth="1"/>
    <col min="2112" max="2112" width="5.140625" style="16" customWidth="1"/>
    <col min="2113" max="2115" width="3.28515625" style="16" customWidth="1"/>
    <col min="2116" max="2116" width="5.140625" style="16" bestFit="1" customWidth="1"/>
    <col min="2117" max="2117" width="3.28515625" style="16" bestFit="1" customWidth="1"/>
    <col min="2118" max="2118" width="14.28515625" style="16" customWidth="1"/>
    <col min="2119" max="2119" width="12.140625" style="16" customWidth="1"/>
    <col min="2120" max="2120" width="3.28515625" style="16" customWidth="1"/>
    <col min="2121" max="2121" width="10.28515625" style="16" customWidth="1"/>
    <col min="2122" max="2122" width="13.42578125" style="16" customWidth="1"/>
    <col min="2123" max="2123" width="12.28515625" style="16" customWidth="1"/>
    <col min="2124" max="2160" width="0" style="16" hidden="1" customWidth="1"/>
    <col min="2161" max="2161" width="10.140625" style="16" customWidth="1"/>
    <col min="2162" max="2164" width="15.5703125" style="16" customWidth="1"/>
    <col min="2165" max="2317" width="11.42578125" style="16"/>
    <col min="2318" max="2318" width="7.42578125" style="16" customWidth="1"/>
    <col min="2319" max="2319" width="9.7109375" style="16" customWidth="1"/>
    <col min="2320" max="2320" width="7.42578125" style="16" customWidth="1"/>
    <col min="2321" max="2321" width="8" style="16" customWidth="1"/>
    <col min="2322" max="2322" width="45.140625" style="16" customWidth="1"/>
    <col min="2323" max="2334" width="6.5703125" style="16" customWidth="1"/>
    <col min="2335" max="2335" width="7" style="16" customWidth="1"/>
    <col min="2336" max="2336" width="6.140625" style="16" customWidth="1"/>
    <col min="2337" max="2367" width="3.28515625" style="16" customWidth="1"/>
    <col min="2368" max="2368" width="5.140625" style="16" customWidth="1"/>
    <col min="2369" max="2371" width="3.28515625" style="16" customWidth="1"/>
    <col min="2372" max="2372" width="5.140625" style="16" bestFit="1" customWidth="1"/>
    <col min="2373" max="2373" width="3.28515625" style="16" bestFit="1" customWidth="1"/>
    <col min="2374" max="2374" width="14.28515625" style="16" customWidth="1"/>
    <col min="2375" max="2375" width="12.140625" style="16" customWidth="1"/>
    <col min="2376" max="2376" width="3.28515625" style="16" customWidth="1"/>
    <col min="2377" max="2377" width="10.28515625" style="16" customWidth="1"/>
    <col min="2378" max="2378" width="13.42578125" style="16" customWidth="1"/>
    <col min="2379" max="2379" width="12.28515625" style="16" customWidth="1"/>
    <col min="2380" max="2416" width="0" style="16" hidden="1" customWidth="1"/>
    <col min="2417" max="2417" width="10.140625" style="16" customWidth="1"/>
    <col min="2418" max="2420" width="15.5703125" style="16" customWidth="1"/>
    <col min="2421" max="2573" width="11.42578125" style="16"/>
    <col min="2574" max="2574" width="7.42578125" style="16" customWidth="1"/>
    <col min="2575" max="2575" width="9.7109375" style="16" customWidth="1"/>
    <col min="2576" max="2576" width="7.42578125" style="16" customWidth="1"/>
    <col min="2577" max="2577" width="8" style="16" customWidth="1"/>
    <col min="2578" max="2578" width="45.140625" style="16" customWidth="1"/>
    <col min="2579" max="2590" width="6.5703125" style="16" customWidth="1"/>
    <col min="2591" max="2591" width="7" style="16" customWidth="1"/>
    <col min="2592" max="2592" width="6.140625" style="16" customWidth="1"/>
    <col min="2593" max="2623" width="3.28515625" style="16" customWidth="1"/>
    <col min="2624" max="2624" width="5.140625" style="16" customWidth="1"/>
    <col min="2625" max="2627" width="3.28515625" style="16" customWidth="1"/>
    <col min="2628" max="2628" width="5.140625" style="16" bestFit="1" customWidth="1"/>
    <col min="2629" max="2629" width="3.28515625" style="16" bestFit="1" customWidth="1"/>
    <col min="2630" max="2630" width="14.28515625" style="16" customWidth="1"/>
    <col min="2631" max="2631" width="12.140625" style="16" customWidth="1"/>
    <col min="2632" max="2632" width="3.28515625" style="16" customWidth="1"/>
    <col min="2633" max="2633" width="10.28515625" style="16" customWidth="1"/>
    <col min="2634" max="2634" width="13.42578125" style="16" customWidth="1"/>
    <col min="2635" max="2635" width="12.28515625" style="16" customWidth="1"/>
    <col min="2636" max="2672" width="0" style="16" hidden="1" customWidth="1"/>
    <col min="2673" max="2673" width="10.140625" style="16" customWidth="1"/>
    <col min="2674" max="2676" width="15.5703125" style="16" customWidth="1"/>
    <col min="2677" max="2829" width="11.42578125" style="16"/>
    <col min="2830" max="2830" width="7.42578125" style="16" customWidth="1"/>
    <col min="2831" max="2831" width="9.7109375" style="16" customWidth="1"/>
    <col min="2832" max="2832" width="7.42578125" style="16" customWidth="1"/>
    <col min="2833" max="2833" width="8" style="16" customWidth="1"/>
    <col min="2834" max="2834" width="45.140625" style="16" customWidth="1"/>
    <col min="2835" max="2846" width="6.5703125" style="16" customWidth="1"/>
    <col min="2847" max="2847" width="7" style="16" customWidth="1"/>
    <col min="2848" max="2848" width="6.140625" style="16" customWidth="1"/>
    <col min="2849" max="2879" width="3.28515625" style="16" customWidth="1"/>
    <col min="2880" max="2880" width="5.140625" style="16" customWidth="1"/>
    <col min="2881" max="2883" width="3.28515625" style="16" customWidth="1"/>
    <col min="2884" max="2884" width="5.140625" style="16" bestFit="1" customWidth="1"/>
    <col min="2885" max="2885" width="3.28515625" style="16" bestFit="1" customWidth="1"/>
    <col min="2886" max="2886" width="14.28515625" style="16" customWidth="1"/>
    <col min="2887" max="2887" width="12.140625" style="16" customWidth="1"/>
    <col min="2888" max="2888" width="3.28515625" style="16" customWidth="1"/>
    <col min="2889" max="2889" width="10.28515625" style="16" customWidth="1"/>
    <col min="2890" max="2890" width="13.42578125" style="16" customWidth="1"/>
    <col min="2891" max="2891" width="12.28515625" style="16" customWidth="1"/>
    <col min="2892" max="2928" width="0" style="16" hidden="1" customWidth="1"/>
    <col min="2929" max="2929" width="10.140625" style="16" customWidth="1"/>
    <col min="2930" max="2932" width="15.5703125" style="16" customWidth="1"/>
    <col min="2933" max="3085" width="11.42578125" style="16"/>
    <col min="3086" max="3086" width="7.42578125" style="16" customWidth="1"/>
    <col min="3087" max="3087" width="9.7109375" style="16" customWidth="1"/>
    <col min="3088" max="3088" width="7.42578125" style="16" customWidth="1"/>
    <col min="3089" max="3089" width="8" style="16" customWidth="1"/>
    <col min="3090" max="3090" width="45.140625" style="16" customWidth="1"/>
    <col min="3091" max="3102" width="6.5703125" style="16" customWidth="1"/>
    <col min="3103" max="3103" width="7" style="16" customWidth="1"/>
    <col min="3104" max="3104" width="6.140625" style="16" customWidth="1"/>
    <col min="3105" max="3135" width="3.28515625" style="16" customWidth="1"/>
    <col min="3136" max="3136" width="5.140625" style="16" customWidth="1"/>
    <col min="3137" max="3139" width="3.28515625" style="16" customWidth="1"/>
    <col min="3140" max="3140" width="5.140625" style="16" bestFit="1" customWidth="1"/>
    <col min="3141" max="3141" width="3.28515625" style="16" bestFit="1" customWidth="1"/>
    <col min="3142" max="3142" width="14.28515625" style="16" customWidth="1"/>
    <col min="3143" max="3143" width="12.140625" style="16" customWidth="1"/>
    <col min="3144" max="3144" width="3.28515625" style="16" customWidth="1"/>
    <col min="3145" max="3145" width="10.28515625" style="16" customWidth="1"/>
    <col min="3146" max="3146" width="13.42578125" style="16" customWidth="1"/>
    <col min="3147" max="3147" width="12.28515625" style="16" customWidth="1"/>
    <col min="3148" max="3184" width="0" style="16" hidden="1" customWidth="1"/>
    <col min="3185" max="3185" width="10.140625" style="16" customWidth="1"/>
    <col min="3186" max="3188" width="15.5703125" style="16" customWidth="1"/>
    <col min="3189" max="3341" width="11.42578125" style="16"/>
    <col min="3342" max="3342" width="7.42578125" style="16" customWidth="1"/>
    <col min="3343" max="3343" width="9.7109375" style="16" customWidth="1"/>
    <col min="3344" max="3344" width="7.42578125" style="16" customWidth="1"/>
    <col min="3345" max="3345" width="8" style="16" customWidth="1"/>
    <col min="3346" max="3346" width="45.140625" style="16" customWidth="1"/>
    <col min="3347" max="3358" width="6.5703125" style="16" customWidth="1"/>
    <col min="3359" max="3359" width="7" style="16" customWidth="1"/>
    <col min="3360" max="3360" width="6.140625" style="16" customWidth="1"/>
    <col min="3361" max="3391" width="3.28515625" style="16" customWidth="1"/>
    <col min="3392" max="3392" width="5.140625" style="16" customWidth="1"/>
    <col min="3393" max="3395" width="3.28515625" style="16" customWidth="1"/>
    <col min="3396" max="3396" width="5.140625" style="16" bestFit="1" customWidth="1"/>
    <col min="3397" max="3397" width="3.28515625" style="16" bestFit="1" customWidth="1"/>
    <col min="3398" max="3398" width="14.28515625" style="16" customWidth="1"/>
    <col min="3399" max="3399" width="12.140625" style="16" customWidth="1"/>
    <col min="3400" max="3400" width="3.28515625" style="16" customWidth="1"/>
    <col min="3401" max="3401" width="10.28515625" style="16" customWidth="1"/>
    <col min="3402" max="3402" width="13.42578125" style="16" customWidth="1"/>
    <col min="3403" max="3403" width="12.28515625" style="16" customWidth="1"/>
    <col min="3404" max="3440" width="0" style="16" hidden="1" customWidth="1"/>
    <col min="3441" max="3441" width="10.140625" style="16" customWidth="1"/>
    <col min="3442" max="3444" width="15.5703125" style="16" customWidth="1"/>
    <col min="3445" max="3597" width="11.42578125" style="16"/>
    <col min="3598" max="3598" width="7.42578125" style="16" customWidth="1"/>
    <col min="3599" max="3599" width="9.7109375" style="16" customWidth="1"/>
    <col min="3600" max="3600" width="7.42578125" style="16" customWidth="1"/>
    <col min="3601" max="3601" width="8" style="16" customWidth="1"/>
    <col min="3602" max="3602" width="45.140625" style="16" customWidth="1"/>
    <col min="3603" max="3614" width="6.5703125" style="16" customWidth="1"/>
    <col min="3615" max="3615" width="7" style="16" customWidth="1"/>
    <col min="3616" max="3616" width="6.140625" style="16" customWidth="1"/>
    <col min="3617" max="3647" width="3.28515625" style="16" customWidth="1"/>
    <col min="3648" max="3648" width="5.140625" style="16" customWidth="1"/>
    <col min="3649" max="3651" width="3.28515625" style="16" customWidth="1"/>
    <col min="3652" max="3652" width="5.140625" style="16" bestFit="1" customWidth="1"/>
    <col min="3653" max="3653" width="3.28515625" style="16" bestFit="1" customWidth="1"/>
    <col min="3654" max="3654" width="14.28515625" style="16" customWidth="1"/>
    <col min="3655" max="3655" width="12.140625" style="16" customWidth="1"/>
    <col min="3656" max="3656" width="3.28515625" style="16" customWidth="1"/>
    <col min="3657" max="3657" width="10.28515625" style="16" customWidth="1"/>
    <col min="3658" max="3658" width="13.42578125" style="16" customWidth="1"/>
    <col min="3659" max="3659" width="12.28515625" style="16" customWidth="1"/>
    <col min="3660" max="3696" width="0" style="16" hidden="1" customWidth="1"/>
    <col min="3697" max="3697" width="10.140625" style="16" customWidth="1"/>
    <col min="3698" max="3700" width="15.5703125" style="16" customWidth="1"/>
    <col min="3701" max="3853" width="11.42578125" style="16"/>
    <col min="3854" max="3854" width="7.42578125" style="16" customWidth="1"/>
    <col min="3855" max="3855" width="9.7109375" style="16" customWidth="1"/>
    <col min="3856" max="3856" width="7.42578125" style="16" customWidth="1"/>
    <col min="3857" max="3857" width="8" style="16" customWidth="1"/>
    <col min="3858" max="3858" width="45.140625" style="16" customWidth="1"/>
    <col min="3859" max="3870" width="6.5703125" style="16" customWidth="1"/>
    <col min="3871" max="3871" width="7" style="16" customWidth="1"/>
    <col min="3872" max="3872" width="6.140625" style="16" customWidth="1"/>
    <col min="3873" max="3903" width="3.28515625" style="16" customWidth="1"/>
    <col min="3904" max="3904" width="5.140625" style="16" customWidth="1"/>
    <col min="3905" max="3907" width="3.28515625" style="16" customWidth="1"/>
    <col min="3908" max="3908" width="5.140625" style="16" bestFit="1" customWidth="1"/>
    <col min="3909" max="3909" width="3.28515625" style="16" bestFit="1" customWidth="1"/>
    <col min="3910" max="3910" width="14.28515625" style="16" customWidth="1"/>
    <col min="3911" max="3911" width="12.140625" style="16" customWidth="1"/>
    <col min="3912" max="3912" width="3.28515625" style="16" customWidth="1"/>
    <col min="3913" max="3913" width="10.28515625" style="16" customWidth="1"/>
    <col min="3914" max="3914" width="13.42578125" style="16" customWidth="1"/>
    <col min="3915" max="3915" width="12.28515625" style="16" customWidth="1"/>
    <col min="3916" max="3952" width="0" style="16" hidden="1" customWidth="1"/>
    <col min="3953" max="3953" width="10.140625" style="16" customWidth="1"/>
    <col min="3954" max="3956" width="15.5703125" style="16" customWidth="1"/>
    <col min="3957" max="4109" width="11.42578125" style="16"/>
    <col min="4110" max="4110" width="7.42578125" style="16" customWidth="1"/>
    <col min="4111" max="4111" width="9.7109375" style="16" customWidth="1"/>
    <col min="4112" max="4112" width="7.42578125" style="16" customWidth="1"/>
    <col min="4113" max="4113" width="8" style="16" customWidth="1"/>
    <col min="4114" max="4114" width="45.140625" style="16" customWidth="1"/>
    <col min="4115" max="4126" width="6.5703125" style="16" customWidth="1"/>
    <col min="4127" max="4127" width="7" style="16" customWidth="1"/>
    <col min="4128" max="4128" width="6.140625" style="16" customWidth="1"/>
    <col min="4129" max="4159" width="3.28515625" style="16" customWidth="1"/>
    <col min="4160" max="4160" width="5.140625" style="16" customWidth="1"/>
    <col min="4161" max="4163" width="3.28515625" style="16" customWidth="1"/>
    <col min="4164" max="4164" width="5.140625" style="16" bestFit="1" customWidth="1"/>
    <col min="4165" max="4165" width="3.28515625" style="16" bestFit="1" customWidth="1"/>
    <col min="4166" max="4166" width="14.28515625" style="16" customWidth="1"/>
    <col min="4167" max="4167" width="12.140625" style="16" customWidth="1"/>
    <col min="4168" max="4168" width="3.28515625" style="16" customWidth="1"/>
    <col min="4169" max="4169" width="10.28515625" style="16" customWidth="1"/>
    <col min="4170" max="4170" width="13.42578125" style="16" customWidth="1"/>
    <col min="4171" max="4171" width="12.28515625" style="16" customWidth="1"/>
    <col min="4172" max="4208" width="0" style="16" hidden="1" customWidth="1"/>
    <col min="4209" max="4209" width="10.140625" style="16" customWidth="1"/>
    <col min="4210" max="4212" width="15.5703125" style="16" customWidth="1"/>
    <col min="4213" max="4365" width="11.42578125" style="16"/>
    <col min="4366" max="4366" width="7.42578125" style="16" customWidth="1"/>
    <col min="4367" max="4367" width="9.7109375" style="16" customWidth="1"/>
    <col min="4368" max="4368" width="7.42578125" style="16" customWidth="1"/>
    <col min="4369" max="4369" width="8" style="16" customWidth="1"/>
    <col min="4370" max="4370" width="45.140625" style="16" customWidth="1"/>
    <col min="4371" max="4382" width="6.5703125" style="16" customWidth="1"/>
    <col min="4383" max="4383" width="7" style="16" customWidth="1"/>
    <col min="4384" max="4384" width="6.140625" style="16" customWidth="1"/>
    <col min="4385" max="4415" width="3.28515625" style="16" customWidth="1"/>
    <col min="4416" max="4416" width="5.140625" style="16" customWidth="1"/>
    <col min="4417" max="4419" width="3.28515625" style="16" customWidth="1"/>
    <col min="4420" max="4420" width="5.140625" style="16" bestFit="1" customWidth="1"/>
    <col min="4421" max="4421" width="3.28515625" style="16" bestFit="1" customWidth="1"/>
    <col min="4422" max="4422" width="14.28515625" style="16" customWidth="1"/>
    <col min="4423" max="4423" width="12.140625" style="16" customWidth="1"/>
    <col min="4424" max="4424" width="3.28515625" style="16" customWidth="1"/>
    <col min="4425" max="4425" width="10.28515625" style="16" customWidth="1"/>
    <col min="4426" max="4426" width="13.42578125" style="16" customWidth="1"/>
    <col min="4427" max="4427" width="12.28515625" style="16" customWidth="1"/>
    <col min="4428" max="4464" width="0" style="16" hidden="1" customWidth="1"/>
    <col min="4465" max="4465" width="10.140625" style="16" customWidth="1"/>
    <col min="4466" max="4468" width="15.5703125" style="16" customWidth="1"/>
    <col min="4469" max="4621" width="11.42578125" style="16"/>
    <col min="4622" max="4622" width="7.42578125" style="16" customWidth="1"/>
    <col min="4623" max="4623" width="9.7109375" style="16" customWidth="1"/>
    <col min="4624" max="4624" width="7.42578125" style="16" customWidth="1"/>
    <col min="4625" max="4625" width="8" style="16" customWidth="1"/>
    <col min="4626" max="4626" width="45.140625" style="16" customWidth="1"/>
    <col min="4627" max="4638" width="6.5703125" style="16" customWidth="1"/>
    <col min="4639" max="4639" width="7" style="16" customWidth="1"/>
    <col min="4640" max="4640" width="6.140625" style="16" customWidth="1"/>
    <col min="4641" max="4671" width="3.28515625" style="16" customWidth="1"/>
    <col min="4672" max="4672" width="5.140625" style="16" customWidth="1"/>
    <col min="4673" max="4675" width="3.28515625" style="16" customWidth="1"/>
    <col min="4676" max="4676" width="5.140625" style="16" bestFit="1" customWidth="1"/>
    <col min="4677" max="4677" width="3.28515625" style="16" bestFit="1" customWidth="1"/>
    <col min="4678" max="4678" width="14.28515625" style="16" customWidth="1"/>
    <col min="4679" max="4679" width="12.140625" style="16" customWidth="1"/>
    <col min="4680" max="4680" width="3.28515625" style="16" customWidth="1"/>
    <col min="4681" max="4681" width="10.28515625" style="16" customWidth="1"/>
    <col min="4682" max="4682" width="13.42578125" style="16" customWidth="1"/>
    <col min="4683" max="4683" width="12.28515625" style="16" customWidth="1"/>
    <col min="4684" max="4720" width="0" style="16" hidden="1" customWidth="1"/>
    <col min="4721" max="4721" width="10.140625" style="16" customWidth="1"/>
    <col min="4722" max="4724" width="15.5703125" style="16" customWidth="1"/>
    <col min="4725" max="4877" width="11.42578125" style="16"/>
    <col min="4878" max="4878" width="7.42578125" style="16" customWidth="1"/>
    <col min="4879" max="4879" width="9.7109375" style="16" customWidth="1"/>
    <col min="4880" max="4880" width="7.42578125" style="16" customWidth="1"/>
    <col min="4881" max="4881" width="8" style="16" customWidth="1"/>
    <col min="4882" max="4882" width="45.140625" style="16" customWidth="1"/>
    <col min="4883" max="4894" width="6.5703125" style="16" customWidth="1"/>
    <col min="4895" max="4895" width="7" style="16" customWidth="1"/>
    <col min="4896" max="4896" width="6.140625" style="16" customWidth="1"/>
    <col min="4897" max="4927" width="3.28515625" style="16" customWidth="1"/>
    <col min="4928" max="4928" width="5.140625" style="16" customWidth="1"/>
    <col min="4929" max="4931" width="3.28515625" style="16" customWidth="1"/>
    <col min="4932" max="4932" width="5.140625" style="16" bestFit="1" customWidth="1"/>
    <col min="4933" max="4933" width="3.28515625" style="16" bestFit="1" customWidth="1"/>
    <col min="4934" max="4934" width="14.28515625" style="16" customWidth="1"/>
    <col min="4935" max="4935" width="12.140625" style="16" customWidth="1"/>
    <col min="4936" max="4936" width="3.28515625" style="16" customWidth="1"/>
    <col min="4937" max="4937" width="10.28515625" style="16" customWidth="1"/>
    <col min="4938" max="4938" width="13.42578125" style="16" customWidth="1"/>
    <col min="4939" max="4939" width="12.28515625" style="16" customWidth="1"/>
    <col min="4940" max="4976" width="0" style="16" hidden="1" customWidth="1"/>
    <col min="4977" max="4977" width="10.140625" style="16" customWidth="1"/>
    <col min="4978" max="4980" width="15.5703125" style="16" customWidth="1"/>
    <col min="4981" max="5133" width="11.42578125" style="16"/>
    <col min="5134" max="5134" width="7.42578125" style="16" customWidth="1"/>
    <col min="5135" max="5135" width="9.7109375" style="16" customWidth="1"/>
    <col min="5136" max="5136" width="7.42578125" style="16" customWidth="1"/>
    <col min="5137" max="5137" width="8" style="16" customWidth="1"/>
    <col min="5138" max="5138" width="45.140625" style="16" customWidth="1"/>
    <col min="5139" max="5150" width="6.5703125" style="16" customWidth="1"/>
    <col min="5151" max="5151" width="7" style="16" customWidth="1"/>
    <col min="5152" max="5152" width="6.140625" style="16" customWidth="1"/>
    <col min="5153" max="5183" width="3.28515625" style="16" customWidth="1"/>
    <col min="5184" max="5184" width="5.140625" style="16" customWidth="1"/>
    <col min="5185" max="5187" width="3.28515625" style="16" customWidth="1"/>
    <col min="5188" max="5188" width="5.140625" style="16" bestFit="1" customWidth="1"/>
    <col min="5189" max="5189" width="3.28515625" style="16" bestFit="1" customWidth="1"/>
    <col min="5190" max="5190" width="14.28515625" style="16" customWidth="1"/>
    <col min="5191" max="5191" width="12.140625" style="16" customWidth="1"/>
    <col min="5192" max="5192" width="3.28515625" style="16" customWidth="1"/>
    <col min="5193" max="5193" width="10.28515625" style="16" customWidth="1"/>
    <col min="5194" max="5194" width="13.42578125" style="16" customWidth="1"/>
    <col min="5195" max="5195" width="12.28515625" style="16" customWidth="1"/>
    <col min="5196" max="5232" width="0" style="16" hidden="1" customWidth="1"/>
    <col min="5233" max="5233" width="10.140625" style="16" customWidth="1"/>
    <col min="5234" max="5236" width="15.5703125" style="16" customWidth="1"/>
    <col min="5237" max="5389" width="11.42578125" style="16"/>
    <col min="5390" max="5390" width="7.42578125" style="16" customWidth="1"/>
    <col min="5391" max="5391" width="9.7109375" style="16" customWidth="1"/>
    <col min="5392" max="5392" width="7.42578125" style="16" customWidth="1"/>
    <col min="5393" max="5393" width="8" style="16" customWidth="1"/>
    <col min="5394" max="5394" width="45.140625" style="16" customWidth="1"/>
    <col min="5395" max="5406" width="6.5703125" style="16" customWidth="1"/>
    <col min="5407" max="5407" width="7" style="16" customWidth="1"/>
    <col min="5408" max="5408" width="6.140625" style="16" customWidth="1"/>
    <col min="5409" max="5439" width="3.28515625" style="16" customWidth="1"/>
    <col min="5440" max="5440" width="5.140625" style="16" customWidth="1"/>
    <col min="5441" max="5443" width="3.28515625" style="16" customWidth="1"/>
    <col min="5444" max="5444" width="5.140625" style="16" bestFit="1" customWidth="1"/>
    <col min="5445" max="5445" width="3.28515625" style="16" bestFit="1" customWidth="1"/>
    <col min="5446" max="5446" width="14.28515625" style="16" customWidth="1"/>
    <col min="5447" max="5447" width="12.140625" style="16" customWidth="1"/>
    <col min="5448" max="5448" width="3.28515625" style="16" customWidth="1"/>
    <col min="5449" max="5449" width="10.28515625" style="16" customWidth="1"/>
    <col min="5450" max="5450" width="13.42578125" style="16" customWidth="1"/>
    <col min="5451" max="5451" width="12.28515625" style="16" customWidth="1"/>
    <col min="5452" max="5488" width="0" style="16" hidden="1" customWidth="1"/>
    <col min="5489" max="5489" width="10.140625" style="16" customWidth="1"/>
    <col min="5490" max="5492" width="15.5703125" style="16" customWidth="1"/>
    <col min="5493" max="5645" width="11.42578125" style="16"/>
    <col min="5646" max="5646" width="7.42578125" style="16" customWidth="1"/>
    <col min="5647" max="5647" width="9.7109375" style="16" customWidth="1"/>
    <col min="5648" max="5648" width="7.42578125" style="16" customWidth="1"/>
    <col min="5649" max="5649" width="8" style="16" customWidth="1"/>
    <col min="5650" max="5650" width="45.140625" style="16" customWidth="1"/>
    <col min="5651" max="5662" width="6.5703125" style="16" customWidth="1"/>
    <col min="5663" max="5663" width="7" style="16" customWidth="1"/>
    <col min="5664" max="5664" width="6.140625" style="16" customWidth="1"/>
    <col min="5665" max="5695" width="3.28515625" style="16" customWidth="1"/>
    <col min="5696" max="5696" width="5.140625" style="16" customWidth="1"/>
    <col min="5697" max="5699" width="3.28515625" style="16" customWidth="1"/>
    <col min="5700" max="5700" width="5.140625" style="16" bestFit="1" customWidth="1"/>
    <col min="5701" max="5701" width="3.28515625" style="16" bestFit="1" customWidth="1"/>
    <col min="5702" max="5702" width="14.28515625" style="16" customWidth="1"/>
    <col min="5703" max="5703" width="12.140625" style="16" customWidth="1"/>
    <col min="5704" max="5704" width="3.28515625" style="16" customWidth="1"/>
    <col min="5705" max="5705" width="10.28515625" style="16" customWidth="1"/>
    <col min="5706" max="5706" width="13.42578125" style="16" customWidth="1"/>
    <col min="5707" max="5707" width="12.28515625" style="16" customWidth="1"/>
    <col min="5708" max="5744" width="0" style="16" hidden="1" customWidth="1"/>
    <col min="5745" max="5745" width="10.140625" style="16" customWidth="1"/>
    <col min="5746" max="5748" width="15.5703125" style="16" customWidth="1"/>
    <col min="5749" max="5901" width="11.42578125" style="16"/>
    <col min="5902" max="5902" width="7.42578125" style="16" customWidth="1"/>
    <col min="5903" max="5903" width="9.7109375" style="16" customWidth="1"/>
    <col min="5904" max="5904" width="7.42578125" style="16" customWidth="1"/>
    <col min="5905" max="5905" width="8" style="16" customWidth="1"/>
    <col min="5906" max="5906" width="45.140625" style="16" customWidth="1"/>
    <col min="5907" max="5918" width="6.5703125" style="16" customWidth="1"/>
    <col min="5919" max="5919" width="7" style="16" customWidth="1"/>
    <col min="5920" max="5920" width="6.140625" style="16" customWidth="1"/>
    <col min="5921" max="5951" width="3.28515625" style="16" customWidth="1"/>
    <col min="5952" max="5952" width="5.140625" style="16" customWidth="1"/>
    <col min="5953" max="5955" width="3.28515625" style="16" customWidth="1"/>
    <col min="5956" max="5956" width="5.140625" style="16" bestFit="1" customWidth="1"/>
    <col min="5957" max="5957" width="3.28515625" style="16" bestFit="1" customWidth="1"/>
    <col min="5958" max="5958" width="14.28515625" style="16" customWidth="1"/>
    <col min="5959" max="5959" width="12.140625" style="16" customWidth="1"/>
    <col min="5960" max="5960" width="3.28515625" style="16" customWidth="1"/>
    <col min="5961" max="5961" width="10.28515625" style="16" customWidth="1"/>
    <col min="5962" max="5962" width="13.42578125" style="16" customWidth="1"/>
    <col min="5963" max="5963" width="12.28515625" style="16" customWidth="1"/>
    <col min="5964" max="6000" width="0" style="16" hidden="1" customWidth="1"/>
    <col min="6001" max="6001" width="10.140625" style="16" customWidth="1"/>
    <col min="6002" max="6004" width="15.5703125" style="16" customWidth="1"/>
    <col min="6005" max="6157" width="11.42578125" style="16"/>
    <col min="6158" max="6158" width="7.42578125" style="16" customWidth="1"/>
    <col min="6159" max="6159" width="9.7109375" style="16" customWidth="1"/>
    <col min="6160" max="6160" width="7.42578125" style="16" customWidth="1"/>
    <col min="6161" max="6161" width="8" style="16" customWidth="1"/>
    <col min="6162" max="6162" width="45.140625" style="16" customWidth="1"/>
    <col min="6163" max="6174" width="6.5703125" style="16" customWidth="1"/>
    <col min="6175" max="6175" width="7" style="16" customWidth="1"/>
    <col min="6176" max="6176" width="6.140625" style="16" customWidth="1"/>
    <col min="6177" max="6207" width="3.28515625" style="16" customWidth="1"/>
    <col min="6208" max="6208" width="5.140625" style="16" customWidth="1"/>
    <col min="6209" max="6211" width="3.28515625" style="16" customWidth="1"/>
    <col min="6212" max="6212" width="5.140625" style="16" bestFit="1" customWidth="1"/>
    <col min="6213" max="6213" width="3.28515625" style="16" bestFit="1" customWidth="1"/>
    <col min="6214" max="6214" width="14.28515625" style="16" customWidth="1"/>
    <col min="6215" max="6215" width="12.140625" style="16" customWidth="1"/>
    <col min="6216" max="6216" width="3.28515625" style="16" customWidth="1"/>
    <col min="6217" max="6217" width="10.28515625" style="16" customWidth="1"/>
    <col min="6218" max="6218" width="13.42578125" style="16" customWidth="1"/>
    <col min="6219" max="6219" width="12.28515625" style="16" customWidth="1"/>
    <col min="6220" max="6256" width="0" style="16" hidden="1" customWidth="1"/>
    <col min="6257" max="6257" width="10.140625" style="16" customWidth="1"/>
    <col min="6258" max="6260" width="15.5703125" style="16" customWidth="1"/>
    <col min="6261" max="6413" width="11.42578125" style="16"/>
    <col min="6414" max="6414" width="7.42578125" style="16" customWidth="1"/>
    <col min="6415" max="6415" width="9.7109375" style="16" customWidth="1"/>
    <col min="6416" max="6416" width="7.42578125" style="16" customWidth="1"/>
    <col min="6417" max="6417" width="8" style="16" customWidth="1"/>
    <col min="6418" max="6418" width="45.140625" style="16" customWidth="1"/>
    <col min="6419" max="6430" width="6.5703125" style="16" customWidth="1"/>
    <col min="6431" max="6431" width="7" style="16" customWidth="1"/>
    <col min="6432" max="6432" width="6.140625" style="16" customWidth="1"/>
    <col min="6433" max="6463" width="3.28515625" style="16" customWidth="1"/>
    <col min="6464" max="6464" width="5.140625" style="16" customWidth="1"/>
    <col min="6465" max="6467" width="3.28515625" style="16" customWidth="1"/>
    <col min="6468" max="6468" width="5.140625" style="16" bestFit="1" customWidth="1"/>
    <col min="6469" max="6469" width="3.28515625" style="16" bestFit="1" customWidth="1"/>
    <col min="6470" max="6470" width="14.28515625" style="16" customWidth="1"/>
    <col min="6471" max="6471" width="12.140625" style="16" customWidth="1"/>
    <col min="6472" max="6472" width="3.28515625" style="16" customWidth="1"/>
    <col min="6473" max="6473" width="10.28515625" style="16" customWidth="1"/>
    <col min="6474" max="6474" width="13.42578125" style="16" customWidth="1"/>
    <col min="6475" max="6475" width="12.28515625" style="16" customWidth="1"/>
    <col min="6476" max="6512" width="0" style="16" hidden="1" customWidth="1"/>
    <col min="6513" max="6513" width="10.140625" style="16" customWidth="1"/>
    <col min="6514" max="6516" width="15.5703125" style="16" customWidth="1"/>
    <col min="6517" max="6669" width="11.42578125" style="16"/>
    <col min="6670" max="6670" width="7.42578125" style="16" customWidth="1"/>
    <col min="6671" max="6671" width="9.7109375" style="16" customWidth="1"/>
    <col min="6672" max="6672" width="7.42578125" style="16" customWidth="1"/>
    <col min="6673" max="6673" width="8" style="16" customWidth="1"/>
    <col min="6674" max="6674" width="45.140625" style="16" customWidth="1"/>
    <col min="6675" max="6686" width="6.5703125" style="16" customWidth="1"/>
    <col min="6687" max="6687" width="7" style="16" customWidth="1"/>
    <col min="6688" max="6688" width="6.140625" style="16" customWidth="1"/>
    <col min="6689" max="6719" width="3.28515625" style="16" customWidth="1"/>
    <col min="6720" max="6720" width="5.140625" style="16" customWidth="1"/>
    <col min="6721" max="6723" width="3.28515625" style="16" customWidth="1"/>
    <col min="6724" max="6724" width="5.140625" style="16" bestFit="1" customWidth="1"/>
    <col min="6725" max="6725" width="3.28515625" style="16" bestFit="1" customWidth="1"/>
    <col min="6726" max="6726" width="14.28515625" style="16" customWidth="1"/>
    <col min="6727" max="6727" width="12.140625" style="16" customWidth="1"/>
    <col min="6728" max="6728" width="3.28515625" style="16" customWidth="1"/>
    <col min="6729" max="6729" width="10.28515625" style="16" customWidth="1"/>
    <col min="6730" max="6730" width="13.42578125" style="16" customWidth="1"/>
    <col min="6731" max="6731" width="12.28515625" style="16" customWidth="1"/>
    <col min="6732" max="6768" width="0" style="16" hidden="1" customWidth="1"/>
    <col min="6769" max="6769" width="10.140625" style="16" customWidth="1"/>
    <col min="6770" max="6772" width="15.5703125" style="16" customWidth="1"/>
    <col min="6773" max="6925" width="11.42578125" style="16"/>
    <col min="6926" max="6926" width="7.42578125" style="16" customWidth="1"/>
    <col min="6927" max="6927" width="9.7109375" style="16" customWidth="1"/>
    <col min="6928" max="6928" width="7.42578125" style="16" customWidth="1"/>
    <col min="6929" max="6929" width="8" style="16" customWidth="1"/>
    <col min="6930" max="6930" width="45.140625" style="16" customWidth="1"/>
    <col min="6931" max="6942" width="6.5703125" style="16" customWidth="1"/>
    <col min="6943" max="6943" width="7" style="16" customWidth="1"/>
    <col min="6944" max="6944" width="6.140625" style="16" customWidth="1"/>
    <col min="6945" max="6975" width="3.28515625" style="16" customWidth="1"/>
    <col min="6976" max="6976" width="5.140625" style="16" customWidth="1"/>
    <col min="6977" max="6979" width="3.28515625" style="16" customWidth="1"/>
    <col min="6980" max="6980" width="5.140625" style="16" bestFit="1" customWidth="1"/>
    <col min="6981" max="6981" width="3.28515625" style="16" bestFit="1" customWidth="1"/>
    <col min="6982" max="6982" width="14.28515625" style="16" customWidth="1"/>
    <col min="6983" max="6983" width="12.140625" style="16" customWidth="1"/>
    <col min="6984" max="6984" width="3.28515625" style="16" customWidth="1"/>
    <col min="6985" max="6985" width="10.28515625" style="16" customWidth="1"/>
    <col min="6986" max="6986" width="13.42578125" style="16" customWidth="1"/>
    <col min="6987" max="6987" width="12.28515625" style="16" customWidth="1"/>
    <col min="6988" max="7024" width="0" style="16" hidden="1" customWidth="1"/>
    <col min="7025" max="7025" width="10.140625" style="16" customWidth="1"/>
    <col min="7026" max="7028" width="15.5703125" style="16" customWidth="1"/>
    <col min="7029" max="7181" width="11.42578125" style="16"/>
    <col min="7182" max="7182" width="7.42578125" style="16" customWidth="1"/>
    <col min="7183" max="7183" width="9.7109375" style="16" customWidth="1"/>
    <col min="7184" max="7184" width="7.42578125" style="16" customWidth="1"/>
    <col min="7185" max="7185" width="8" style="16" customWidth="1"/>
    <col min="7186" max="7186" width="45.140625" style="16" customWidth="1"/>
    <col min="7187" max="7198" width="6.5703125" style="16" customWidth="1"/>
    <col min="7199" max="7199" width="7" style="16" customWidth="1"/>
    <col min="7200" max="7200" width="6.140625" style="16" customWidth="1"/>
    <col min="7201" max="7231" width="3.28515625" style="16" customWidth="1"/>
    <col min="7232" max="7232" width="5.140625" style="16" customWidth="1"/>
    <col min="7233" max="7235" width="3.28515625" style="16" customWidth="1"/>
    <col min="7236" max="7236" width="5.140625" style="16" bestFit="1" customWidth="1"/>
    <col min="7237" max="7237" width="3.28515625" style="16" bestFit="1" customWidth="1"/>
    <col min="7238" max="7238" width="14.28515625" style="16" customWidth="1"/>
    <col min="7239" max="7239" width="12.140625" style="16" customWidth="1"/>
    <col min="7240" max="7240" width="3.28515625" style="16" customWidth="1"/>
    <col min="7241" max="7241" width="10.28515625" style="16" customWidth="1"/>
    <col min="7242" max="7242" width="13.42578125" style="16" customWidth="1"/>
    <col min="7243" max="7243" width="12.28515625" style="16" customWidth="1"/>
    <col min="7244" max="7280" width="0" style="16" hidden="1" customWidth="1"/>
    <col min="7281" max="7281" width="10.140625" style="16" customWidth="1"/>
    <col min="7282" max="7284" width="15.5703125" style="16" customWidth="1"/>
    <col min="7285" max="7437" width="11.42578125" style="16"/>
    <col min="7438" max="7438" width="7.42578125" style="16" customWidth="1"/>
    <col min="7439" max="7439" width="9.7109375" style="16" customWidth="1"/>
    <col min="7440" max="7440" width="7.42578125" style="16" customWidth="1"/>
    <col min="7441" max="7441" width="8" style="16" customWidth="1"/>
    <col min="7442" max="7442" width="45.140625" style="16" customWidth="1"/>
    <col min="7443" max="7454" width="6.5703125" style="16" customWidth="1"/>
    <col min="7455" max="7455" width="7" style="16" customWidth="1"/>
    <col min="7456" max="7456" width="6.140625" style="16" customWidth="1"/>
    <col min="7457" max="7487" width="3.28515625" style="16" customWidth="1"/>
    <col min="7488" max="7488" width="5.140625" style="16" customWidth="1"/>
    <col min="7489" max="7491" width="3.28515625" style="16" customWidth="1"/>
    <col min="7492" max="7492" width="5.140625" style="16" bestFit="1" customWidth="1"/>
    <col min="7493" max="7493" width="3.28515625" style="16" bestFit="1" customWidth="1"/>
    <col min="7494" max="7494" width="14.28515625" style="16" customWidth="1"/>
    <col min="7495" max="7495" width="12.140625" style="16" customWidth="1"/>
    <col min="7496" max="7496" width="3.28515625" style="16" customWidth="1"/>
    <col min="7497" max="7497" width="10.28515625" style="16" customWidth="1"/>
    <col min="7498" max="7498" width="13.42578125" style="16" customWidth="1"/>
    <col min="7499" max="7499" width="12.28515625" style="16" customWidth="1"/>
    <col min="7500" max="7536" width="0" style="16" hidden="1" customWidth="1"/>
    <col min="7537" max="7537" width="10.140625" style="16" customWidth="1"/>
    <col min="7538" max="7540" width="15.5703125" style="16" customWidth="1"/>
    <col min="7541" max="7693" width="11.42578125" style="16"/>
    <col min="7694" max="7694" width="7.42578125" style="16" customWidth="1"/>
    <col min="7695" max="7695" width="9.7109375" style="16" customWidth="1"/>
    <col min="7696" max="7696" width="7.42578125" style="16" customWidth="1"/>
    <col min="7697" max="7697" width="8" style="16" customWidth="1"/>
    <col min="7698" max="7698" width="45.140625" style="16" customWidth="1"/>
    <col min="7699" max="7710" width="6.5703125" style="16" customWidth="1"/>
    <col min="7711" max="7711" width="7" style="16" customWidth="1"/>
    <col min="7712" max="7712" width="6.140625" style="16" customWidth="1"/>
    <col min="7713" max="7743" width="3.28515625" style="16" customWidth="1"/>
    <col min="7744" max="7744" width="5.140625" style="16" customWidth="1"/>
    <col min="7745" max="7747" width="3.28515625" style="16" customWidth="1"/>
    <col min="7748" max="7748" width="5.140625" style="16" bestFit="1" customWidth="1"/>
    <col min="7749" max="7749" width="3.28515625" style="16" bestFit="1" customWidth="1"/>
    <col min="7750" max="7750" width="14.28515625" style="16" customWidth="1"/>
    <col min="7751" max="7751" width="12.140625" style="16" customWidth="1"/>
    <col min="7752" max="7752" width="3.28515625" style="16" customWidth="1"/>
    <col min="7753" max="7753" width="10.28515625" style="16" customWidth="1"/>
    <col min="7754" max="7754" width="13.42578125" style="16" customWidth="1"/>
    <col min="7755" max="7755" width="12.28515625" style="16" customWidth="1"/>
    <col min="7756" max="7792" width="0" style="16" hidden="1" customWidth="1"/>
    <col min="7793" max="7793" width="10.140625" style="16" customWidth="1"/>
    <col min="7794" max="7796" width="15.5703125" style="16" customWidth="1"/>
    <col min="7797" max="7949" width="11.42578125" style="16"/>
    <col min="7950" max="7950" width="7.42578125" style="16" customWidth="1"/>
    <col min="7951" max="7951" width="9.7109375" style="16" customWidth="1"/>
    <col min="7952" max="7952" width="7.42578125" style="16" customWidth="1"/>
    <col min="7953" max="7953" width="8" style="16" customWidth="1"/>
    <col min="7954" max="7954" width="45.140625" style="16" customWidth="1"/>
    <col min="7955" max="7966" width="6.5703125" style="16" customWidth="1"/>
    <col min="7967" max="7967" width="7" style="16" customWidth="1"/>
    <col min="7968" max="7968" width="6.140625" style="16" customWidth="1"/>
    <col min="7969" max="7999" width="3.28515625" style="16" customWidth="1"/>
    <col min="8000" max="8000" width="5.140625" style="16" customWidth="1"/>
    <col min="8001" max="8003" width="3.28515625" style="16" customWidth="1"/>
    <col min="8004" max="8004" width="5.140625" style="16" bestFit="1" customWidth="1"/>
    <col min="8005" max="8005" width="3.28515625" style="16" bestFit="1" customWidth="1"/>
    <col min="8006" max="8006" width="14.28515625" style="16" customWidth="1"/>
    <col min="8007" max="8007" width="12.140625" style="16" customWidth="1"/>
    <col min="8008" max="8008" width="3.28515625" style="16" customWidth="1"/>
    <col min="8009" max="8009" width="10.28515625" style="16" customWidth="1"/>
    <col min="8010" max="8010" width="13.42578125" style="16" customWidth="1"/>
    <col min="8011" max="8011" width="12.28515625" style="16" customWidth="1"/>
    <col min="8012" max="8048" width="0" style="16" hidden="1" customWidth="1"/>
    <col min="8049" max="8049" width="10.140625" style="16" customWidth="1"/>
    <col min="8050" max="8052" width="15.5703125" style="16" customWidth="1"/>
    <col min="8053" max="8205" width="11.42578125" style="16"/>
    <col min="8206" max="8206" width="7.42578125" style="16" customWidth="1"/>
    <col min="8207" max="8207" width="9.7109375" style="16" customWidth="1"/>
    <col min="8208" max="8208" width="7.42578125" style="16" customWidth="1"/>
    <col min="8209" max="8209" width="8" style="16" customWidth="1"/>
    <col min="8210" max="8210" width="45.140625" style="16" customWidth="1"/>
    <col min="8211" max="8222" width="6.5703125" style="16" customWidth="1"/>
    <col min="8223" max="8223" width="7" style="16" customWidth="1"/>
    <col min="8224" max="8224" width="6.140625" style="16" customWidth="1"/>
    <col min="8225" max="8255" width="3.28515625" style="16" customWidth="1"/>
    <col min="8256" max="8256" width="5.140625" style="16" customWidth="1"/>
    <col min="8257" max="8259" width="3.28515625" style="16" customWidth="1"/>
    <col min="8260" max="8260" width="5.140625" style="16" bestFit="1" customWidth="1"/>
    <col min="8261" max="8261" width="3.28515625" style="16" bestFit="1" customWidth="1"/>
    <col min="8262" max="8262" width="14.28515625" style="16" customWidth="1"/>
    <col min="8263" max="8263" width="12.140625" style="16" customWidth="1"/>
    <col min="8264" max="8264" width="3.28515625" style="16" customWidth="1"/>
    <col min="8265" max="8265" width="10.28515625" style="16" customWidth="1"/>
    <col min="8266" max="8266" width="13.42578125" style="16" customWidth="1"/>
    <col min="8267" max="8267" width="12.28515625" style="16" customWidth="1"/>
    <col min="8268" max="8304" width="0" style="16" hidden="1" customWidth="1"/>
    <col min="8305" max="8305" width="10.140625" style="16" customWidth="1"/>
    <col min="8306" max="8308" width="15.5703125" style="16" customWidth="1"/>
    <col min="8309" max="8461" width="11.42578125" style="16"/>
    <col min="8462" max="8462" width="7.42578125" style="16" customWidth="1"/>
    <col min="8463" max="8463" width="9.7109375" style="16" customWidth="1"/>
    <col min="8464" max="8464" width="7.42578125" style="16" customWidth="1"/>
    <col min="8465" max="8465" width="8" style="16" customWidth="1"/>
    <col min="8466" max="8466" width="45.140625" style="16" customWidth="1"/>
    <col min="8467" max="8478" width="6.5703125" style="16" customWidth="1"/>
    <col min="8479" max="8479" width="7" style="16" customWidth="1"/>
    <col min="8480" max="8480" width="6.140625" style="16" customWidth="1"/>
    <col min="8481" max="8511" width="3.28515625" style="16" customWidth="1"/>
    <col min="8512" max="8512" width="5.140625" style="16" customWidth="1"/>
    <col min="8513" max="8515" width="3.28515625" style="16" customWidth="1"/>
    <col min="8516" max="8516" width="5.140625" style="16" bestFit="1" customWidth="1"/>
    <col min="8517" max="8517" width="3.28515625" style="16" bestFit="1" customWidth="1"/>
    <col min="8518" max="8518" width="14.28515625" style="16" customWidth="1"/>
    <col min="8519" max="8519" width="12.140625" style="16" customWidth="1"/>
    <col min="8520" max="8520" width="3.28515625" style="16" customWidth="1"/>
    <col min="8521" max="8521" width="10.28515625" style="16" customWidth="1"/>
    <col min="8522" max="8522" width="13.42578125" style="16" customWidth="1"/>
    <col min="8523" max="8523" width="12.28515625" style="16" customWidth="1"/>
    <col min="8524" max="8560" width="0" style="16" hidden="1" customWidth="1"/>
    <col min="8561" max="8561" width="10.140625" style="16" customWidth="1"/>
    <col min="8562" max="8564" width="15.5703125" style="16" customWidth="1"/>
    <col min="8565" max="8717" width="11.42578125" style="16"/>
    <col min="8718" max="8718" width="7.42578125" style="16" customWidth="1"/>
    <col min="8719" max="8719" width="9.7109375" style="16" customWidth="1"/>
    <col min="8720" max="8720" width="7.42578125" style="16" customWidth="1"/>
    <col min="8721" max="8721" width="8" style="16" customWidth="1"/>
    <col min="8722" max="8722" width="45.140625" style="16" customWidth="1"/>
    <col min="8723" max="8734" width="6.5703125" style="16" customWidth="1"/>
    <col min="8735" max="8735" width="7" style="16" customWidth="1"/>
    <col min="8736" max="8736" width="6.140625" style="16" customWidth="1"/>
    <col min="8737" max="8767" width="3.28515625" style="16" customWidth="1"/>
    <col min="8768" max="8768" width="5.140625" style="16" customWidth="1"/>
    <col min="8769" max="8771" width="3.28515625" style="16" customWidth="1"/>
    <col min="8772" max="8772" width="5.140625" style="16" bestFit="1" customWidth="1"/>
    <col min="8773" max="8773" width="3.28515625" style="16" bestFit="1" customWidth="1"/>
    <col min="8774" max="8774" width="14.28515625" style="16" customWidth="1"/>
    <col min="8775" max="8775" width="12.140625" style="16" customWidth="1"/>
    <col min="8776" max="8776" width="3.28515625" style="16" customWidth="1"/>
    <col min="8777" max="8777" width="10.28515625" style="16" customWidth="1"/>
    <col min="8778" max="8778" width="13.42578125" style="16" customWidth="1"/>
    <col min="8779" max="8779" width="12.28515625" style="16" customWidth="1"/>
    <col min="8780" max="8816" width="0" style="16" hidden="1" customWidth="1"/>
    <col min="8817" max="8817" width="10.140625" style="16" customWidth="1"/>
    <col min="8818" max="8820" width="15.5703125" style="16" customWidth="1"/>
    <col min="8821" max="8973" width="11.42578125" style="16"/>
    <col min="8974" max="8974" width="7.42578125" style="16" customWidth="1"/>
    <col min="8975" max="8975" width="9.7109375" style="16" customWidth="1"/>
    <col min="8976" max="8976" width="7.42578125" style="16" customWidth="1"/>
    <col min="8977" max="8977" width="8" style="16" customWidth="1"/>
    <col min="8978" max="8978" width="45.140625" style="16" customWidth="1"/>
    <col min="8979" max="8990" width="6.5703125" style="16" customWidth="1"/>
    <col min="8991" max="8991" width="7" style="16" customWidth="1"/>
    <col min="8992" max="8992" width="6.140625" style="16" customWidth="1"/>
    <col min="8993" max="9023" width="3.28515625" style="16" customWidth="1"/>
    <col min="9024" max="9024" width="5.140625" style="16" customWidth="1"/>
    <col min="9025" max="9027" width="3.28515625" style="16" customWidth="1"/>
    <col min="9028" max="9028" width="5.140625" style="16" bestFit="1" customWidth="1"/>
    <col min="9029" max="9029" width="3.28515625" style="16" bestFit="1" customWidth="1"/>
    <col min="9030" max="9030" width="14.28515625" style="16" customWidth="1"/>
    <col min="9031" max="9031" width="12.140625" style="16" customWidth="1"/>
    <col min="9032" max="9032" width="3.28515625" style="16" customWidth="1"/>
    <col min="9033" max="9033" width="10.28515625" style="16" customWidth="1"/>
    <col min="9034" max="9034" width="13.42578125" style="16" customWidth="1"/>
    <col min="9035" max="9035" width="12.28515625" style="16" customWidth="1"/>
    <col min="9036" max="9072" width="0" style="16" hidden="1" customWidth="1"/>
    <col min="9073" max="9073" width="10.140625" style="16" customWidth="1"/>
    <col min="9074" max="9076" width="15.5703125" style="16" customWidth="1"/>
    <col min="9077" max="9229" width="11.42578125" style="16"/>
    <col min="9230" max="9230" width="7.42578125" style="16" customWidth="1"/>
    <col min="9231" max="9231" width="9.7109375" style="16" customWidth="1"/>
    <col min="9232" max="9232" width="7.42578125" style="16" customWidth="1"/>
    <col min="9233" max="9233" width="8" style="16" customWidth="1"/>
    <col min="9234" max="9234" width="45.140625" style="16" customWidth="1"/>
    <col min="9235" max="9246" width="6.5703125" style="16" customWidth="1"/>
    <col min="9247" max="9247" width="7" style="16" customWidth="1"/>
    <col min="9248" max="9248" width="6.140625" style="16" customWidth="1"/>
    <col min="9249" max="9279" width="3.28515625" style="16" customWidth="1"/>
    <col min="9280" max="9280" width="5.140625" style="16" customWidth="1"/>
    <col min="9281" max="9283" width="3.28515625" style="16" customWidth="1"/>
    <col min="9284" max="9284" width="5.140625" style="16" bestFit="1" customWidth="1"/>
    <col min="9285" max="9285" width="3.28515625" style="16" bestFit="1" customWidth="1"/>
    <col min="9286" max="9286" width="14.28515625" style="16" customWidth="1"/>
    <col min="9287" max="9287" width="12.140625" style="16" customWidth="1"/>
    <col min="9288" max="9288" width="3.28515625" style="16" customWidth="1"/>
    <col min="9289" max="9289" width="10.28515625" style="16" customWidth="1"/>
    <col min="9290" max="9290" width="13.42578125" style="16" customWidth="1"/>
    <col min="9291" max="9291" width="12.28515625" style="16" customWidth="1"/>
    <col min="9292" max="9328" width="0" style="16" hidden="1" customWidth="1"/>
    <col min="9329" max="9329" width="10.140625" style="16" customWidth="1"/>
    <col min="9330" max="9332" width="15.5703125" style="16" customWidth="1"/>
    <col min="9333" max="9485" width="11.42578125" style="16"/>
    <col min="9486" max="9486" width="7.42578125" style="16" customWidth="1"/>
    <col min="9487" max="9487" width="9.7109375" style="16" customWidth="1"/>
    <col min="9488" max="9488" width="7.42578125" style="16" customWidth="1"/>
    <col min="9489" max="9489" width="8" style="16" customWidth="1"/>
    <col min="9490" max="9490" width="45.140625" style="16" customWidth="1"/>
    <col min="9491" max="9502" width="6.5703125" style="16" customWidth="1"/>
    <col min="9503" max="9503" width="7" style="16" customWidth="1"/>
    <col min="9504" max="9504" width="6.140625" style="16" customWidth="1"/>
    <col min="9505" max="9535" width="3.28515625" style="16" customWidth="1"/>
    <col min="9536" max="9536" width="5.140625" style="16" customWidth="1"/>
    <col min="9537" max="9539" width="3.28515625" style="16" customWidth="1"/>
    <col min="9540" max="9540" width="5.140625" style="16" bestFit="1" customWidth="1"/>
    <col min="9541" max="9541" width="3.28515625" style="16" bestFit="1" customWidth="1"/>
    <col min="9542" max="9542" width="14.28515625" style="16" customWidth="1"/>
    <col min="9543" max="9543" width="12.140625" style="16" customWidth="1"/>
    <col min="9544" max="9544" width="3.28515625" style="16" customWidth="1"/>
    <col min="9545" max="9545" width="10.28515625" style="16" customWidth="1"/>
    <col min="9546" max="9546" width="13.42578125" style="16" customWidth="1"/>
    <col min="9547" max="9547" width="12.28515625" style="16" customWidth="1"/>
    <col min="9548" max="9584" width="0" style="16" hidden="1" customWidth="1"/>
    <col min="9585" max="9585" width="10.140625" style="16" customWidth="1"/>
    <col min="9586" max="9588" width="15.5703125" style="16" customWidth="1"/>
    <col min="9589" max="9741" width="11.42578125" style="16"/>
    <col min="9742" max="9742" width="7.42578125" style="16" customWidth="1"/>
    <col min="9743" max="9743" width="9.7109375" style="16" customWidth="1"/>
    <col min="9744" max="9744" width="7.42578125" style="16" customWidth="1"/>
    <col min="9745" max="9745" width="8" style="16" customWidth="1"/>
    <col min="9746" max="9746" width="45.140625" style="16" customWidth="1"/>
    <col min="9747" max="9758" width="6.5703125" style="16" customWidth="1"/>
    <col min="9759" max="9759" width="7" style="16" customWidth="1"/>
    <col min="9760" max="9760" width="6.140625" style="16" customWidth="1"/>
    <col min="9761" max="9791" width="3.28515625" style="16" customWidth="1"/>
    <col min="9792" max="9792" width="5.140625" style="16" customWidth="1"/>
    <col min="9793" max="9795" width="3.28515625" style="16" customWidth="1"/>
    <col min="9796" max="9796" width="5.140625" style="16" bestFit="1" customWidth="1"/>
    <col min="9797" max="9797" width="3.28515625" style="16" bestFit="1" customWidth="1"/>
    <col min="9798" max="9798" width="14.28515625" style="16" customWidth="1"/>
    <col min="9799" max="9799" width="12.140625" style="16" customWidth="1"/>
    <col min="9800" max="9800" width="3.28515625" style="16" customWidth="1"/>
    <col min="9801" max="9801" width="10.28515625" style="16" customWidth="1"/>
    <col min="9802" max="9802" width="13.42578125" style="16" customWidth="1"/>
    <col min="9803" max="9803" width="12.28515625" style="16" customWidth="1"/>
    <col min="9804" max="9840" width="0" style="16" hidden="1" customWidth="1"/>
    <col min="9841" max="9841" width="10.140625" style="16" customWidth="1"/>
    <col min="9842" max="9844" width="15.5703125" style="16" customWidth="1"/>
    <col min="9845" max="9997" width="11.42578125" style="16"/>
    <col min="9998" max="9998" width="7.42578125" style="16" customWidth="1"/>
    <col min="9999" max="9999" width="9.7109375" style="16" customWidth="1"/>
    <col min="10000" max="10000" width="7.42578125" style="16" customWidth="1"/>
    <col min="10001" max="10001" width="8" style="16" customWidth="1"/>
    <col min="10002" max="10002" width="45.140625" style="16" customWidth="1"/>
    <col min="10003" max="10014" width="6.5703125" style="16" customWidth="1"/>
    <col min="10015" max="10015" width="7" style="16" customWidth="1"/>
    <col min="10016" max="10016" width="6.140625" style="16" customWidth="1"/>
    <col min="10017" max="10047" width="3.28515625" style="16" customWidth="1"/>
    <col min="10048" max="10048" width="5.140625" style="16" customWidth="1"/>
    <col min="10049" max="10051" width="3.28515625" style="16" customWidth="1"/>
    <col min="10052" max="10052" width="5.140625" style="16" bestFit="1" customWidth="1"/>
    <col min="10053" max="10053" width="3.28515625" style="16" bestFit="1" customWidth="1"/>
    <col min="10054" max="10054" width="14.28515625" style="16" customWidth="1"/>
    <col min="10055" max="10055" width="12.140625" style="16" customWidth="1"/>
    <col min="10056" max="10056" width="3.28515625" style="16" customWidth="1"/>
    <col min="10057" max="10057" width="10.28515625" style="16" customWidth="1"/>
    <col min="10058" max="10058" width="13.42578125" style="16" customWidth="1"/>
    <col min="10059" max="10059" width="12.28515625" style="16" customWidth="1"/>
    <col min="10060" max="10096" width="0" style="16" hidden="1" customWidth="1"/>
    <col min="10097" max="10097" width="10.140625" style="16" customWidth="1"/>
    <col min="10098" max="10100" width="15.5703125" style="16" customWidth="1"/>
    <col min="10101" max="10253" width="11.42578125" style="16"/>
    <col min="10254" max="10254" width="7.42578125" style="16" customWidth="1"/>
    <col min="10255" max="10255" width="9.7109375" style="16" customWidth="1"/>
    <col min="10256" max="10256" width="7.42578125" style="16" customWidth="1"/>
    <col min="10257" max="10257" width="8" style="16" customWidth="1"/>
    <col min="10258" max="10258" width="45.140625" style="16" customWidth="1"/>
    <col min="10259" max="10270" width="6.5703125" style="16" customWidth="1"/>
    <col min="10271" max="10271" width="7" style="16" customWidth="1"/>
    <col min="10272" max="10272" width="6.140625" style="16" customWidth="1"/>
    <col min="10273" max="10303" width="3.28515625" style="16" customWidth="1"/>
    <col min="10304" max="10304" width="5.140625" style="16" customWidth="1"/>
    <col min="10305" max="10307" width="3.28515625" style="16" customWidth="1"/>
    <col min="10308" max="10308" width="5.140625" style="16" bestFit="1" customWidth="1"/>
    <col min="10309" max="10309" width="3.28515625" style="16" bestFit="1" customWidth="1"/>
    <col min="10310" max="10310" width="14.28515625" style="16" customWidth="1"/>
    <col min="10311" max="10311" width="12.140625" style="16" customWidth="1"/>
    <col min="10312" max="10312" width="3.28515625" style="16" customWidth="1"/>
    <col min="10313" max="10313" width="10.28515625" style="16" customWidth="1"/>
    <col min="10314" max="10314" width="13.42578125" style="16" customWidth="1"/>
    <col min="10315" max="10315" width="12.28515625" style="16" customWidth="1"/>
    <col min="10316" max="10352" width="0" style="16" hidden="1" customWidth="1"/>
    <col min="10353" max="10353" width="10.140625" style="16" customWidth="1"/>
    <col min="10354" max="10356" width="15.5703125" style="16" customWidth="1"/>
    <col min="10357" max="10509" width="11.42578125" style="16"/>
    <col min="10510" max="10510" width="7.42578125" style="16" customWidth="1"/>
    <col min="10511" max="10511" width="9.7109375" style="16" customWidth="1"/>
    <col min="10512" max="10512" width="7.42578125" style="16" customWidth="1"/>
    <col min="10513" max="10513" width="8" style="16" customWidth="1"/>
    <col min="10514" max="10514" width="45.140625" style="16" customWidth="1"/>
    <col min="10515" max="10526" width="6.5703125" style="16" customWidth="1"/>
    <col min="10527" max="10527" width="7" style="16" customWidth="1"/>
    <col min="10528" max="10528" width="6.140625" style="16" customWidth="1"/>
    <col min="10529" max="10559" width="3.28515625" style="16" customWidth="1"/>
    <col min="10560" max="10560" width="5.140625" style="16" customWidth="1"/>
    <col min="10561" max="10563" width="3.28515625" style="16" customWidth="1"/>
    <col min="10564" max="10564" width="5.140625" style="16" bestFit="1" customWidth="1"/>
    <col min="10565" max="10565" width="3.28515625" style="16" bestFit="1" customWidth="1"/>
    <col min="10566" max="10566" width="14.28515625" style="16" customWidth="1"/>
    <col min="10567" max="10567" width="12.140625" style="16" customWidth="1"/>
    <col min="10568" max="10568" width="3.28515625" style="16" customWidth="1"/>
    <col min="10569" max="10569" width="10.28515625" style="16" customWidth="1"/>
    <col min="10570" max="10570" width="13.42578125" style="16" customWidth="1"/>
    <col min="10571" max="10571" width="12.28515625" style="16" customWidth="1"/>
    <col min="10572" max="10608" width="0" style="16" hidden="1" customWidth="1"/>
    <col min="10609" max="10609" width="10.140625" style="16" customWidth="1"/>
    <col min="10610" max="10612" width="15.5703125" style="16" customWidth="1"/>
    <col min="10613" max="10765" width="11.42578125" style="16"/>
    <col min="10766" max="10766" width="7.42578125" style="16" customWidth="1"/>
    <col min="10767" max="10767" width="9.7109375" style="16" customWidth="1"/>
    <col min="10768" max="10768" width="7.42578125" style="16" customWidth="1"/>
    <col min="10769" max="10769" width="8" style="16" customWidth="1"/>
    <col min="10770" max="10770" width="45.140625" style="16" customWidth="1"/>
    <col min="10771" max="10782" width="6.5703125" style="16" customWidth="1"/>
    <col min="10783" max="10783" width="7" style="16" customWidth="1"/>
    <col min="10784" max="10784" width="6.140625" style="16" customWidth="1"/>
    <col min="10785" max="10815" width="3.28515625" style="16" customWidth="1"/>
    <col min="10816" max="10816" width="5.140625" style="16" customWidth="1"/>
    <col min="10817" max="10819" width="3.28515625" style="16" customWidth="1"/>
    <col min="10820" max="10820" width="5.140625" style="16" bestFit="1" customWidth="1"/>
    <col min="10821" max="10821" width="3.28515625" style="16" bestFit="1" customWidth="1"/>
    <col min="10822" max="10822" width="14.28515625" style="16" customWidth="1"/>
    <col min="10823" max="10823" width="12.140625" style="16" customWidth="1"/>
    <col min="10824" max="10824" width="3.28515625" style="16" customWidth="1"/>
    <col min="10825" max="10825" width="10.28515625" style="16" customWidth="1"/>
    <col min="10826" max="10826" width="13.42578125" style="16" customWidth="1"/>
    <col min="10827" max="10827" width="12.28515625" style="16" customWidth="1"/>
    <col min="10828" max="10864" width="0" style="16" hidden="1" customWidth="1"/>
    <col min="10865" max="10865" width="10.140625" style="16" customWidth="1"/>
    <col min="10866" max="10868" width="15.5703125" style="16" customWidth="1"/>
    <col min="10869" max="11021" width="11.42578125" style="16"/>
    <col min="11022" max="11022" width="7.42578125" style="16" customWidth="1"/>
    <col min="11023" max="11023" width="9.7109375" style="16" customWidth="1"/>
    <col min="11024" max="11024" width="7.42578125" style="16" customWidth="1"/>
    <col min="11025" max="11025" width="8" style="16" customWidth="1"/>
    <col min="11026" max="11026" width="45.140625" style="16" customWidth="1"/>
    <col min="11027" max="11038" width="6.5703125" style="16" customWidth="1"/>
    <col min="11039" max="11039" width="7" style="16" customWidth="1"/>
    <col min="11040" max="11040" width="6.140625" style="16" customWidth="1"/>
    <col min="11041" max="11071" width="3.28515625" style="16" customWidth="1"/>
    <col min="11072" max="11072" width="5.140625" style="16" customWidth="1"/>
    <col min="11073" max="11075" width="3.28515625" style="16" customWidth="1"/>
    <col min="11076" max="11076" width="5.140625" style="16" bestFit="1" customWidth="1"/>
    <col min="11077" max="11077" width="3.28515625" style="16" bestFit="1" customWidth="1"/>
    <col min="11078" max="11078" width="14.28515625" style="16" customWidth="1"/>
    <col min="11079" max="11079" width="12.140625" style="16" customWidth="1"/>
    <col min="11080" max="11080" width="3.28515625" style="16" customWidth="1"/>
    <col min="11081" max="11081" width="10.28515625" style="16" customWidth="1"/>
    <col min="11082" max="11082" width="13.42578125" style="16" customWidth="1"/>
    <col min="11083" max="11083" width="12.28515625" style="16" customWidth="1"/>
    <col min="11084" max="11120" width="0" style="16" hidden="1" customWidth="1"/>
    <col min="11121" max="11121" width="10.140625" style="16" customWidth="1"/>
    <col min="11122" max="11124" width="15.5703125" style="16" customWidth="1"/>
    <col min="11125" max="11277" width="11.42578125" style="16"/>
    <col min="11278" max="11278" width="7.42578125" style="16" customWidth="1"/>
    <col min="11279" max="11279" width="9.7109375" style="16" customWidth="1"/>
    <col min="11280" max="11280" width="7.42578125" style="16" customWidth="1"/>
    <col min="11281" max="11281" width="8" style="16" customWidth="1"/>
    <col min="11282" max="11282" width="45.140625" style="16" customWidth="1"/>
    <col min="11283" max="11294" width="6.5703125" style="16" customWidth="1"/>
    <col min="11295" max="11295" width="7" style="16" customWidth="1"/>
    <col min="11296" max="11296" width="6.140625" style="16" customWidth="1"/>
    <col min="11297" max="11327" width="3.28515625" style="16" customWidth="1"/>
    <col min="11328" max="11328" width="5.140625" style="16" customWidth="1"/>
    <col min="11329" max="11331" width="3.28515625" style="16" customWidth="1"/>
    <col min="11332" max="11332" width="5.140625" style="16" bestFit="1" customWidth="1"/>
    <col min="11333" max="11333" width="3.28515625" style="16" bestFit="1" customWidth="1"/>
    <col min="11334" max="11334" width="14.28515625" style="16" customWidth="1"/>
    <col min="11335" max="11335" width="12.140625" style="16" customWidth="1"/>
    <col min="11336" max="11336" width="3.28515625" style="16" customWidth="1"/>
    <col min="11337" max="11337" width="10.28515625" style="16" customWidth="1"/>
    <col min="11338" max="11338" width="13.42578125" style="16" customWidth="1"/>
    <col min="11339" max="11339" width="12.28515625" style="16" customWidth="1"/>
    <col min="11340" max="11376" width="0" style="16" hidden="1" customWidth="1"/>
    <col min="11377" max="11377" width="10.140625" style="16" customWidth="1"/>
    <col min="11378" max="11380" width="15.5703125" style="16" customWidth="1"/>
    <col min="11381" max="11533" width="11.42578125" style="16"/>
    <col min="11534" max="11534" width="7.42578125" style="16" customWidth="1"/>
    <col min="11535" max="11535" width="9.7109375" style="16" customWidth="1"/>
    <col min="11536" max="11536" width="7.42578125" style="16" customWidth="1"/>
    <col min="11537" max="11537" width="8" style="16" customWidth="1"/>
    <col min="11538" max="11538" width="45.140625" style="16" customWidth="1"/>
    <col min="11539" max="11550" width="6.5703125" style="16" customWidth="1"/>
    <col min="11551" max="11551" width="7" style="16" customWidth="1"/>
    <col min="11552" max="11552" width="6.140625" style="16" customWidth="1"/>
    <col min="11553" max="11583" width="3.28515625" style="16" customWidth="1"/>
    <col min="11584" max="11584" width="5.140625" style="16" customWidth="1"/>
    <col min="11585" max="11587" width="3.28515625" style="16" customWidth="1"/>
    <col min="11588" max="11588" width="5.140625" style="16" bestFit="1" customWidth="1"/>
    <col min="11589" max="11589" width="3.28515625" style="16" bestFit="1" customWidth="1"/>
    <col min="11590" max="11590" width="14.28515625" style="16" customWidth="1"/>
    <col min="11591" max="11591" width="12.140625" style="16" customWidth="1"/>
    <col min="11592" max="11592" width="3.28515625" style="16" customWidth="1"/>
    <col min="11593" max="11593" width="10.28515625" style="16" customWidth="1"/>
    <col min="11594" max="11594" width="13.42578125" style="16" customWidth="1"/>
    <col min="11595" max="11595" width="12.28515625" style="16" customWidth="1"/>
    <col min="11596" max="11632" width="0" style="16" hidden="1" customWidth="1"/>
    <col min="11633" max="11633" width="10.140625" style="16" customWidth="1"/>
    <col min="11634" max="11636" width="15.5703125" style="16" customWidth="1"/>
    <col min="11637" max="11789" width="11.42578125" style="16"/>
    <col min="11790" max="11790" width="7.42578125" style="16" customWidth="1"/>
    <col min="11791" max="11791" width="9.7109375" style="16" customWidth="1"/>
    <col min="11792" max="11792" width="7.42578125" style="16" customWidth="1"/>
    <col min="11793" max="11793" width="8" style="16" customWidth="1"/>
    <col min="11794" max="11794" width="45.140625" style="16" customWidth="1"/>
    <col min="11795" max="11806" width="6.5703125" style="16" customWidth="1"/>
    <col min="11807" max="11807" width="7" style="16" customWidth="1"/>
    <col min="11808" max="11808" width="6.140625" style="16" customWidth="1"/>
    <col min="11809" max="11839" width="3.28515625" style="16" customWidth="1"/>
    <col min="11840" max="11840" width="5.140625" style="16" customWidth="1"/>
    <col min="11841" max="11843" width="3.28515625" style="16" customWidth="1"/>
    <col min="11844" max="11844" width="5.140625" style="16" bestFit="1" customWidth="1"/>
    <col min="11845" max="11845" width="3.28515625" style="16" bestFit="1" customWidth="1"/>
    <col min="11846" max="11846" width="14.28515625" style="16" customWidth="1"/>
    <col min="11847" max="11847" width="12.140625" style="16" customWidth="1"/>
    <col min="11848" max="11848" width="3.28515625" style="16" customWidth="1"/>
    <col min="11849" max="11849" width="10.28515625" style="16" customWidth="1"/>
    <col min="11850" max="11850" width="13.42578125" style="16" customWidth="1"/>
    <col min="11851" max="11851" width="12.28515625" style="16" customWidth="1"/>
    <col min="11852" max="11888" width="0" style="16" hidden="1" customWidth="1"/>
    <col min="11889" max="11889" width="10.140625" style="16" customWidth="1"/>
    <col min="11890" max="11892" width="15.5703125" style="16" customWidth="1"/>
    <col min="11893" max="12045" width="11.42578125" style="16"/>
    <col min="12046" max="12046" width="7.42578125" style="16" customWidth="1"/>
    <col min="12047" max="12047" width="9.7109375" style="16" customWidth="1"/>
    <col min="12048" max="12048" width="7.42578125" style="16" customWidth="1"/>
    <col min="12049" max="12049" width="8" style="16" customWidth="1"/>
    <col min="12050" max="12050" width="45.140625" style="16" customWidth="1"/>
    <col min="12051" max="12062" width="6.5703125" style="16" customWidth="1"/>
    <col min="12063" max="12063" width="7" style="16" customWidth="1"/>
    <col min="12064" max="12064" width="6.140625" style="16" customWidth="1"/>
    <col min="12065" max="12095" width="3.28515625" style="16" customWidth="1"/>
    <col min="12096" max="12096" width="5.140625" style="16" customWidth="1"/>
    <col min="12097" max="12099" width="3.28515625" style="16" customWidth="1"/>
    <col min="12100" max="12100" width="5.140625" style="16" bestFit="1" customWidth="1"/>
    <col min="12101" max="12101" width="3.28515625" style="16" bestFit="1" customWidth="1"/>
    <col min="12102" max="12102" width="14.28515625" style="16" customWidth="1"/>
    <col min="12103" max="12103" width="12.140625" style="16" customWidth="1"/>
    <col min="12104" max="12104" width="3.28515625" style="16" customWidth="1"/>
    <col min="12105" max="12105" width="10.28515625" style="16" customWidth="1"/>
    <col min="12106" max="12106" width="13.42578125" style="16" customWidth="1"/>
    <col min="12107" max="12107" width="12.28515625" style="16" customWidth="1"/>
    <col min="12108" max="12144" width="0" style="16" hidden="1" customWidth="1"/>
    <col min="12145" max="12145" width="10.140625" style="16" customWidth="1"/>
    <col min="12146" max="12148" width="15.5703125" style="16" customWidth="1"/>
    <col min="12149" max="12301" width="11.42578125" style="16"/>
    <col min="12302" max="12302" width="7.42578125" style="16" customWidth="1"/>
    <col min="12303" max="12303" width="9.7109375" style="16" customWidth="1"/>
    <col min="12304" max="12304" width="7.42578125" style="16" customWidth="1"/>
    <col min="12305" max="12305" width="8" style="16" customWidth="1"/>
    <col min="12306" max="12306" width="45.140625" style="16" customWidth="1"/>
    <col min="12307" max="12318" width="6.5703125" style="16" customWidth="1"/>
    <col min="12319" max="12319" width="7" style="16" customWidth="1"/>
    <col min="12320" max="12320" width="6.140625" style="16" customWidth="1"/>
    <col min="12321" max="12351" width="3.28515625" style="16" customWidth="1"/>
    <col min="12352" max="12352" width="5.140625" style="16" customWidth="1"/>
    <col min="12353" max="12355" width="3.28515625" style="16" customWidth="1"/>
    <col min="12356" max="12356" width="5.140625" style="16" bestFit="1" customWidth="1"/>
    <col min="12357" max="12357" width="3.28515625" style="16" bestFit="1" customWidth="1"/>
    <col min="12358" max="12358" width="14.28515625" style="16" customWidth="1"/>
    <col min="12359" max="12359" width="12.140625" style="16" customWidth="1"/>
    <col min="12360" max="12360" width="3.28515625" style="16" customWidth="1"/>
    <col min="12361" max="12361" width="10.28515625" style="16" customWidth="1"/>
    <col min="12362" max="12362" width="13.42578125" style="16" customWidth="1"/>
    <col min="12363" max="12363" width="12.28515625" style="16" customWidth="1"/>
    <col min="12364" max="12400" width="0" style="16" hidden="1" customWidth="1"/>
    <col min="12401" max="12401" width="10.140625" style="16" customWidth="1"/>
    <col min="12402" max="12404" width="15.5703125" style="16" customWidth="1"/>
    <col min="12405" max="12557" width="11.42578125" style="16"/>
    <col min="12558" max="12558" width="7.42578125" style="16" customWidth="1"/>
    <col min="12559" max="12559" width="9.7109375" style="16" customWidth="1"/>
    <col min="12560" max="12560" width="7.42578125" style="16" customWidth="1"/>
    <col min="12561" max="12561" width="8" style="16" customWidth="1"/>
    <col min="12562" max="12562" width="45.140625" style="16" customWidth="1"/>
    <col min="12563" max="12574" width="6.5703125" style="16" customWidth="1"/>
    <col min="12575" max="12575" width="7" style="16" customWidth="1"/>
    <col min="12576" max="12576" width="6.140625" style="16" customWidth="1"/>
    <col min="12577" max="12607" width="3.28515625" style="16" customWidth="1"/>
    <col min="12608" max="12608" width="5.140625" style="16" customWidth="1"/>
    <col min="12609" max="12611" width="3.28515625" style="16" customWidth="1"/>
    <col min="12612" max="12612" width="5.140625" style="16" bestFit="1" customWidth="1"/>
    <col min="12613" max="12613" width="3.28515625" style="16" bestFit="1" customWidth="1"/>
    <col min="12614" max="12614" width="14.28515625" style="16" customWidth="1"/>
    <col min="12615" max="12615" width="12.140625" style="16" customWidth="1"/>
    <col min="12616" max="12616" width="3.28515625" style="16" customWidth="1"/>
    <col min="12617" max="12617" width="10.28515625" style="16" customWidth="1"/>
    <col min="12618" max="12618" width="13.42578125" style="16" customWidth="1"/>
    <col min="12619" max="12619" width="12.28515625" style="16" customWidth="1"/>
    <col min="12620" max="12656" width="0" style="16" hidden="1" customWidth="1"/>
    <col min="12657" max="12657" width="10.140625" style="16" customWidth="1"/>
    <col min="12658" max="12660" width="15.5703125" style="16" customWidth="1"/>
    <col min="12661" max="12813" width="11.42578125" style="16"/>
    <col min="12814" max="12814" width="7.42578125" style="16" customWidth="1"/>
    <col min="12815" max="12815" width="9.7109375" style="16" customWidth="1"/>
    <col min="12816" max="12816" width="7.42578125" style="16" customWidth="1"/>
    <col min="12817" max="12817" width="8" style="16" customWidth="1"/>
    <col min="12818" max="12818" width="45.140625" style="16" customWidth="1"/>
    <col min="12819" max="12830" width="6.5703125" style="16" customWidth="1"/>
    <col min="12831" max="12831" width="7" style="16" customWidth="1"/>
    <col min="12832" max="12832" width="6.140625" style="16" customWidth="1"/>
    <col min="12833" max="12863" width="3.28515625" style="16" customWidth="1"/>
    <col min="12864" max="12864" width="5.140625" style="16" customWidth="1"/>
    <col min="12865" max="12867" width="3.28515625" style="16" customWidth="1"/>
    <col min="12868" max="12868" width="5.140625" style="16" bestFit="1" customWidth="1"/>
    <col min="12869" max="12869" width="3.28515625" style="16" bestFit="1" customWidth="1"/>
    <col min="12870" max="12870" width="14.28515625" style="16" customWidth="1"/>
    <col min="12871" max="12871" width="12.140625" style="16" customWidth="1"/>
    <col min="12872" max="12872" width="3.28515625" style="16" customWidth="1"/>
    <col min="12873" max="12873" width="10.28515625" style="16" customWidth="1"/>
    <col min="12874" max="12874" width="13.42578125" style="16" customWidth="1"/>
    <col min="12875" max="12875" width="12.28515625" style="16" customWidth="1"/>
    <col min="12876" max="12912" width="0" style="16" hidden="1" customWidth="1"/>
    <col min="12913" max="12913" width="10.140625" style="16" customWidth="1"/>
    <col min="12914" max="12916" width="15.5703125" style="16" customWidth="1"/>
    <col min="12917" max="13069" width="11.42578125" style="16"/>
    <col min="13070" max="13070" width="7.42578125" style="16" customWidth="1"/>
    <col min="13071" max="13071" width="9.7109375" style="16" customWidth="1"/>
    <col min="13072" max="13072" width="7.42578125" style="16" customWidth="1"/>
    <col min="13073" max="13073" width="8" style="16" customWidth="1"/>
    <col min="13074" max="13074" width="45.140625" style="16" customWidth="1"/>
    <col min="13075" max="13086" width="6.5703125" style="16" customWidth="1"/>
    <col min="13087" max="13087" width="7" style="16" customWidth="1"/>
    <col min="13088" max="13088" width="6.140625" style="16" customWidth="1"/>
    <col min="13089" max="13119" width="3.28515625" style="16" customWidth="1"/>
    <col min="13120" max="13120" width="5.140625" style="16" customWidth="1"/>
    <col min="13121" max="13123" width="3.28515625" style="16" customWidth="1"/>
    <col min="13124" max="13124" width="5.140625" style="16" bestFit="1" customWidth="1"/>
    <col min="13125" max="13125" width="3.28515625" style="16" bestFit="1" customWidth="1"/>
    <col min="13126" max="13126" width="14.28515625" style="16" customWidth="1"/>
    <col min="13127" max="13127" width="12.140625" style="16" customWidth="1"/>
    <col min="13128" max="13128" width="3.28515625" style="16" customWidth="1"/>
    <col min="13129" max="13129" width="10.28515625" style="16" customWidth="1"/>
    <col min="13130" max="13130" width="13.42578125" style="16" customWidth="1"/>
    <col min="13131" max="13131" width="12.28515625" style="16" customWidth="1"/>
    <col min="13132" max="13168" width="0" style="16" hidden="1" customWidth="1"/>
    <col min="13169" max="13169" width="10.140625" style="16" customWidth="1"/>
    <col min="13170" max="13172" width="15.5703125" style="16" customWidth="1"/>
    <col min="13173" max="13325" width="11.42578125" style="16"/>
    <col min="13326" max="13326" width="7.42578125" style="16" customWidth="1"/>
    <col min="13327" max="13327" width="9.7109375" style="16" customWidth="1"/>
    <col min="13328" max="13328" width="7.42578125" style="16" customWidth="1"/>
    <col min="13329" max="13329" width="8" style="16" customWidth="1"/>
    <col min="13330" max="13330" width="45.140625" style="16" customWidth="1"/>
    <col min="13331" max="13342" width="6.5703125" style="16" customWidth="1"/>
    <col min="13343" max="13343" width="7" style="16" customWidth="1"/>
    <col min="13344" max="13344" width="6.140625" style="16" customWidth="1"/>
    <col min="13345" max="13375" width="3.28515625" style="16" customWidth="1"/>
    <col min="13376" max="13376" width="5.140625" style="16" customWidth="1"/>
    <col min="13377" max="13379" width="3.28515625" style="16" customWidth="1"/>
    <col min="13380" max="13380" width="5.140625" style="16" bestFit="1" customWidth="1"/>
    <col min="13381" max="13381" width="3.28515625" style="16" bestFit="1" customWidth="1"/>
    <col min="13382" max="13382" width="14.28515625" style="16" customWidth="1"/>
    <col min="13383" max="13383" width="12.140625" style="16" customWidth="1"/>
    <col min="13384" max="13384" width="3.28515625" style="16" customWidth="1"/>
    <col min="13385" max="13385" width="10.28515625" style="16" customWidth="1"/>
    <col min="13386" max="13386" width="13.42578125" style="16" customWidth="1"/>
    <col min="13387" max="13387" width="12.28515625" style="16" customWidth="1"/>
    <col min="13388" max="13424" width="0" style="16" hidden="1" customWidth="1"/>
    <col min="13425" max="13425" width="10.140625" style="16" customWidth="1"/>
    <col min="13426" max="13428" width="15.5703125" style="16" customWidth="1"/>
    <col min="13429" max="13581" width="11.42578125" style="16"/>
    <col min="13582" max="13582" width="7.42578125" style="16" customWidth="1"/>
    <col min="13583" max="13583" width="9.7109375" style="16" customWidth="1"/>
    <col min="13584" max="13584" width="7.42578125" style="16" customWidth="1"/>
    <col min="13585" max="13585" width="8" style="16" customWidth="1"/>
    <col min="13586" max="13586" width="45.140625" style="16" customWidth="1"/>
    <col min="13587" max="13598" width="6.5703125" style="16" customWidth="1"/>
    <col min="13599" max="13599" width="7" style="16" customWidth="1"/>
    <col min="13600" max="13600" width="6.140625" style="16" customWidth="1"/>
    <col min="13601" max="13631" width="3.28515625" style="16" customWidth="1"/>
    <col min="13632" max="13632" width="5.140625" style="16" customWidth="1"/>
    <col min="13633" max="13635" width="3.28515625" style="16" customWidth="1"/>
    <col min="13636" max="13636" width="5.140625" style="16" bestFit="1" customWidth="1"/>
    <col min="13637" max="13637" width="3.28515625" style="16" bestFit="1" customWidth="1"/>
    <col min="13638" max="13638" width="14.28515625" style="16" customWidth="1"/>
    <col min="13639" max="13639" width="12.140625" style="16" customWidth="1"/>
    <col min="13640" max="13640" width="3.28515625" style="16" customWidth="1"/>
    <col min="13641" max="13641" width="10.28515625" style="16" customWidth="1"/>
    <col min="13642" max="13642" width="13.42578125" style="16" customWidth="1"/>
    <col min="13643" max="13643" width="12.28515625" style="16" customWidth="1"/>
    <col min="13644" max="13680" width="0" style="16" hidden="1" customWidth="1"/>
    <col min="13681" max="13681" width="10.140625" style="16" customWidth="1"/>
    <col min="13682" max="13684" width="15.5703125" style="16" customWidth="1"/>
    <col min="13685" max="13837" width="11.42578125" style="16"/>
    <col min="13838" max="13838" width="7.42578125" style="16" customWidth="1"/>
    <col min="13839" max="13839" width="9.7109375" style="16" customWidth="1"/>
    <col min="13840" max="13840" width="7.42578125" style="16" customWidth="1"/>
    <col min="13841" max="13841" width="8" style="16" customWidth="1"/>
    <col min="13842" max="13842" width="45.140625" style="16" customWidth="1"/>
    <col min="13843" max="13854" width="6.5703125" style="16" customWidth="1"/>
    <col min="13855" max="13855" width="7" style="16" customWidth="1"/>
    <col min="13856" max="13856" width="6.140625" style="16" customWidth="1"/>
    <col min="13857" max="13887" width="3.28515625" style="16" customWidth="1"/>
    <col min="13888" max="13888" width="5.140625" style="16" customWidth="1"/>
    <col min="13889" max="13891" width="3.28515625" style="16" customWidth="1"/>
    <col min="13892" max="13892" width="5.140625" style="16" bestFit="1" customWidth="1"/>
    <col min="13893" max="13893" width="3.28515625" style="16" bestFit="1" customWidth="1"/>
    <col min="13894" max="13894" width="14.28515625" style="16" customWidth="1"/>
    <col min="13895" max="13895" width="12.140625" style="16" customWidth="1"/>
    <col min="13896" max="13896" width="3.28515625" style="16" customWidth="1"/>
    <col min="13897" max="13897" width="10.28515625" style="16" customWidth="1"/>
    <col min="13898" max="13898" width="13.42578125" style="16" customWidth="1"/>
    <col min="13899" max="13899" width="12.28515625" style="16" customWidth="1"/>
    <col min="13900" max="13936" width="0" style="16" hidden="1" customWidth="1"/>
    <col min="13937" max="13937" width="10.140625" style="16" customWidth="1"/>
    <col min="13938" max="13940" width="15.5703125" style="16" customWidth="1"/>
    <col min="13941" max="14093" width="11.42578125" style="16"/>
    <col min="14094" max="14094" width="7.42578125" style="16" customWidth="1"/>
    <col min="14095" max="14095" width="9.7109375" style="16" customWidth="1"/>
    <col min="14096" max="14096" width="7.42578125" style="16" customWidth="1"/>
    <col min="14097" max="14097" width="8" style="16" customWidth="1"/>
    <col min="14098" max="14098" width="45.140625" style="16" customWidth="1"/>
    <col min="14099" max="14110" width="6.5703125" style="16" customWidth="1"/>
    <col min="14111" max="14111" width="7" style="16" customWidth="1"/>
    <col min="14112" max="14112" width="6.140625" style="16" customWidth="1"/>
    <col min="14113" max="14143" width="3.28515625" style="16" customWidth="1"/>
    <col min="14144" max="14144" width="5.140625" style="16" customWidth="1"/>
    <col min="14145" max="14147" width="3.28515625" style="16" customWidth="1"/>
    <col min="14148" max="14148" width="5.140625" style="16" bestFit="1" customWidth="1"/>
    <col min="14149" max="14149" width="3.28515625" style="16" bestFit="1" customWidth="1"/>
    <col min="14150" max="14150" width="14.28515625" style="16" customWidth="1"/>
    <col min="14151" max="14151" width="12.140625" style="16" customWidth="1"/>
    <col min="14152" max="14152" width="3.28515625" style="16" customWidth="1"/>
    <col min="14153" max="14153" width="10.28515625" style="16" customWidth="1"/>
    <col min="14154" max="14154" width="13.42578125" style="16" customWidth="1"/>
    <col min="14155" max="14155" width="12.28515625" style="16" customWidth="1"/>
    <col min="14156" max="14192" width="0" style="16" hidden="1" customWidth="1"/>
    <col min="14193" max="14193" width="10.140625" style="16" customWidth="1"/>
    <col min="14194" max="14196" width="15.5703125" style="16" customWidth="1"/>
    <col min="14197" max="14349" width="11.42578125" style="16"/>
    <col min="14350" max="14350" width="7.42578125" style="16" customWidth="1"/>
    <col min="14351" max="14351" width="9.7109375" style="16" customWidth="1"/>
    <col min="14352" max="14352" width="7.42578125" style="16" customWidth="1"/>
    <col min="14353" max="14353" width="8" style="16" customWidth="1"/>
    <col min="14354" max="14354" width="45.140625" style="16" customWidth="1"/>
    <col min="14355" max="14366" width="6.5703125" style="16" customWidth="1"/>
    <col min="14367" max="14367" width="7" style="16" customWidth="1"/>
    <col min="14368" max="14368" width="6.140625" style="16" customWidth="1"/>
    <col min="14369" max="14399" width="3.28515625" style="16" customWidth="1"/>
    <col min="14400" max="14400" width="5.140625" style="16" customWidth="1"/>
    <col min="14401" max="14403" width="3.28515625" style="16" customWidth="1"/>
    <col min="14404" max="14404" width="5.140625" style="16" bestFit="1" customWidth="1"/>
    <col min="14405" max="14405" width="3.28515625" style="16" bestFit="1" customWidth="1"/>
    <col min="14406" max="14406" width="14.28515625" style="16" customWidth="1"/>
    <col min="14407" max="14407" width="12.140625" style="16" customWidth="1"/>
    <col min="14408" max="14408" width="3.28515625" style="16" customWidth="1"/>
    <col min="14409" max="14409" width="10.28515625" style="16" customWidth="1"/>
    <col min="14410" max="14410" width="13.42578125" style="16" customWidth="1"/>
    <col min="14411" max="14411" width="12.28515625" style="16" customWidth="1"/>
    <col min="14412" max="14448" width="0" style="16" hidden="1" customWidth="1"/>
    <col min="14449" max="14449" width="10.140625" style="16" customWidth="1"/>
    <col min="14450" max="14452" width="15.5703125" style="16" customWidth="1"/>
    <col min="14453" max="14605" width="11.42578125" style="16"/>
    <col min="14606" max="14606" width="7.42578125" style="16" customWidth="1"/>
    <col min="14607" max="14607" width="9.7109375" style="16" customWidth="1"/>
    <col min="14608" max="14608" width="7.42578125" style="16" customWidth="1"/>
    <col min="14609" max="14609" width="8" style="16" customWidth="1"/>
    <col min="14610" max="14610" width="45.140625" style="16" customWidth="1"/>
    <col min="14611" max="14622" width="6.5703125" style="16" customWidth="1"/>
    <col min="14623" max="14623" width="7" style="16" customWidth="1"/>
    <col min="14624" max="14624" width="6.140625" style="16" customWidth="1"/>
    <col min="14625" max="14655" width="3.28515625" style="16" customWidth="1"/>
    <col min="14656" max="14656" width="5.140625" style="16" customWidth="1"/>
    <col min="14657" max="14659" width="3.28515625" style="16" customWidth="1"/>
    <col min="14660" max="14660" width="5.140625" style="16" bestFit="1" customWidth="1"/>
    <col min="14661" max="14661" width="3.28515625" style="16" bestFit="1" customWidth="1"/>
    <col min="14662" max="14662" width="14.28515625" style="16" customWidth="1"/>
    <col min="14663" max="14663" width="12.140625" style="16" customWidth="1"/>
    <col min="14664" max="14664" width="3.28515625" style="16" customWidth="1"/>
    <col min="14665" max="14665" width="10.28515625" style="16" customWidth="1"/>
    <col min="14666" max="14666" width="13.42578125" style="16" customWidth="1"/>
    <col min="14667" max="14667" width="12.28515625" style="16" customWidth="1"/>
    <col min="14668" max="14704" width="0" style="16" hidden="1" customWidth="1"/>
    <col min="14705" max="14705" width="10.140625" style="16" customWidth="1"/>
    <col min="14706" max="14708" width="15.5703125" style="16" customWidth="1"/>
    <col min="14709" max="14861" width="11.42578125" style="16"/>
    <col min="14862" max="14862" width="7.42578125" style="16" customWidth="1"/>
    <col min="14863" max="14863" width="9.7109375" style="16" customWidth="1"/>
    <col min="14864" max="14864" width="7.42578125" style="16" customWidth="1"/>
    <col min="14865" max="14865" width="8" style="16" customWidth="1"/>
    <col min="14866" max="14866" width="45.140625" style="16" customWidth="1"/>
    <col min="14867" max="14878" width="6.5703125" style="16" customWidth="1"/>
    <col min="14879" max="14879" width="7" style="16" customWidth="1"/>
    <col min="14880" max="14880" width="6.140625" style="16" customWidth="1"/>
    <col min="14881" max="14911" width="3.28515625" style="16" customWidth="1"/>
    <col min="14912" max="14912" width="5.140625" style="16" customWidth="1"/>
    <col min="14913" max="14915" width="3.28515625" style="16" customWidth="1"/>
    <col min="14916" max="14916" width="5.140625" style="16" bestFit="1" customWidth="1"/>
    <col min="14917" max="14917" width="3.28515625" style="16" bestFit="1" customWidth="1"/>
    <col min="14918" max="14918" width="14.28515625" style="16" customWidth="1"/>
    <col min="14919" max="14919" width="12.140625" style="16" customWidth="1"/>
    <col min="14920" max="14920" width="3.28515625" style="16" customWidth="1"/>
    <col min="14921" max="14921" width="10.28515625" style="16" customWidth="1"/>
    <col min="14922" max="14922" width="13.42578125" style="16" customWidth="1"/>
    <col min="14923" max="14923" width="12.28515625" style="16" customWidth="1"/>
    <col min="14924" max="14960" width="0" style="16" hidden="1" customWidth="1"/>
    <col min="14961" max="14961" width="10.140625" style="16" customWidth="1"/>
    <col min="14962" max="14964" width="15.5703125" style="16" customWidth="1"/>
    <col min="14965" max="15117" width="11.42578125" style="16"/>
    <col min="15118" max="15118" width="7.42578125" style="16" customWidth="1"/>
    <col min="15119" max="15119" width="9.7109375" style="16" customWidth="1"/>
    <col min="15120" max="15120" width="7.42578125" style="16" customWidth="1"/>
    <col min="15121" max="15121" width="8" style="16" customWidth="1"/>
    <col min="15122" max="15122" width="45.140625" style="16" customWidth="1"/>
    <col min="15123" max="15134" width="6.5703125" style="16" customWidth="1"/>
    <col min="15135" max="15135" width="7" style="16" customWidth="1"/>
    <col min="15136" max="15136" width="6.140625" style="16" customWidth="1"/>
    <col min="15137" max="15167" width="3.28515625" style="16" customWidth="1"/>
    <col min="15168" max="15168" width="5.140625" style="16" customWidth="1"/>
    <col min="15169" max="15171" width="3.28515625" style="16" customWidth="1"/>
    <col min="15172" max="15172" width="5.140625" style="16" bestFit="1" customWidth="1"/>
    <col min="15173" max="15173" width="3.28515625" style="16" bestFit="1" customWidth="1"/>
    <col min="15174" max="15174" width="14.28515625" style="16" customWidth="1"/>
    <col min="15175" max="15175" width="12.140625" style="16" customWidth="1"/>
    <col min="15176" max="15176" width="3.28515625" style="16" customWidth="1"/>
    <col min="15177" max="15177" width="10.28515625" style="16" customWidth="1"/>
    <col min="15178" max="15178" width="13.42578125" style="16" customWidth="1"/>
    <col min="15179" max="15179" width="12.28515625" style="16" customWidth="1"/>
    <col min="15180" max="15216" width="0" style="16" hidden="1" customWidth="1"/>
    <col min="15217" max="15217" width="10.140625" style="16" customWidth="1"/>
    <col min="15218" max="15220" width="15.5703125" style="16" customWidth="1"/>
    <col min="15221" max="15373" width="11.42578125" style="16"/>
    <col min="15374" max="15374" width="7.42578125" style="16" customWidth="1"/>
    <col min="15375" max="15375" width="9.7109375" style="16" customWidth="1"/>
    <col min="15376" max="15376" width="7.42578125" style="16" customWidth="1"/>
    <col min="15377" max="15377" width="8" style="16" customWidth="1"/>
    <col min="15378" max="15378" width="45.140625" style="16" customWidth="1"/>
    <col min="15379" max="15390" width="6.5703125" style="16" customWidth="1"/>
    <col min="15391" max="15391" width="7" style="16" customWidth="1"/>
    <col min="15392" max="15392" width="6.140625" style="16" customWidth="1"/>
    <col min="15393" max="15423" width="3.28515625" style="16" customWidth="1"/>
    <col min="15424" max="15424" width="5.140625" style="16" customWidth="1"/>
    <col min="15425" max="15427" width="3.28515625" style="16" customWidth="1"/>
    <col min="15428" max="15428" width="5.140625" style="16" bestFit="1" customWidth="1"/>
    <col min="15429" max="15429" width="3.28515625" style="16" bestFit="1" customWidth="1"/>
    <col min="15430" max="15430" width="14.28515625" style="16" customWidth="1"/>
    <col min="15431" max="15431" width="12.140625" style="16" customWidth="1"/>
    <col min="15432" max="15432" width="3.28515625" style="16" customWidth="1"/>
    <col min="15433" max="15433" width="10.28515625" style="16" customWidth="1"/>
    <col min="15434" max="15434" width="13.42578125" style="16" customWidth="1"/>
    <col min="15435" max="15435" width="12.28515625" style="16" customWidth="1"/>
    <col min="15436" max="15472" width="0" style="16" hidden="1" customWidth="1"/>
    <col min="15473" max="15473" width="10.140625" style="16" customWidth="1"/>
    <col min="15474" max="15476" width="15.5703125" style="16" customWidth="1"/>
    <col min="15477" max="15629" width="11.42578125" style="16"/>
    <col min="15630" max="15630" width="7.42578125" style="16" customWidth="1"/>
    <col min="15631" max="15631" width="9.7109375" style="16" customWidth="1"/>
    <col min="15632" max="15632" width="7.42578125" style="16" customWidth="1"/>
    <col min="15633" max="15633" width="8" style="16" customWidth="1"/>
    <col min="15634" max="15634" width="45.140625" style="16" customWidth="1"/>
    <col min="15635" max="15646" width="6.5703125" style="16" customWidth="1"/>
    <col min="15647" max="15647" width="7" style="16" customWidth="1"/>
    <col min="15648" max="15648" width="6.140625" style="16" customWidth="1"/>
    <col min="15649" max="15679" width="3.28515625" style="16" customWidth="1"/>
    <col min="15680" max="15680" width="5.140625" style="16" customWidth="1"/>
    <col min="15681" max="15683" width="3.28515625" style="16" customWidth="1"/>
    <col min="15684" max="15684" width="5.140625" style="16" bestFit="1" customWidth="1"/>
    <col min="15685" max="15685" width="3.28515625" style="16" bestFit="1" customWidth="1"/>
    <col min="15686" max="15686" width="14.28515625" style="16" customWidth="1"/>
    <col min="15687" max="15687" width="12.140625" style="16" customWidth="1"/>
    <col min="15688" max="15688" width="3.28515625" style="16" customWidth="1"/>
    <col min="15689" max="15689" width="10.28515625" style="16" customWidth="1"/>
    <col min="15690" max="15690" width="13.42578125" style="16" customWidth="1"/>
    <col min="15691" max="15691" width="12.28515625" style="16" customWidth="1"/>
    <col min="15692" max="15728" width="0" style="16" hidden="1" customWidth="1"/>
    <col min="15729" max="15729" width="10.140625" style="16" customWidth="1"/>
    <col min="15730" max="15732" width="15.5703125" style="16" customWidth="1"/>
    <col min="15733" max="15885" width="11.42578125" style="16"/>
    <col min="15886" max="15886" width="7.42578125" style="16" customWidth="1"/>
    <col min="15887" max="15887" width="9.7109375" style="16" customWidth="1"/>
    <col min="15888" max="15888" width="7.42578125" style="16" customWidth="1"/>
    <col min="15889" max="15889" width="8" style="16" customWidth="1"/>
    <col min="15890" max="15890" width="45.140625" style="16" customWidth="1"/>
    <col min="15891" max="15902" width="6.5703125" style="16" customWidth="1"/>
    <col min="15903" max="15903" width="7" style="16" customWidth="1"/>
    <col min="15904" max="15904" width="6.140625" style="16" customWidth="1"/>
    <col min="15905" max="15935" width="3.28515625" style="16" customWidth="1"/>
    <col min="15936" max="15936" width="5.140625" style="16" customWidth="1"/>
    <col min="15937" max="15939" width="3.28515625" style="16" customWidth="1"/>
    <col min="15940" max="15940" width="5.140625" style="16" bestFit="1" customWidth="1"/>
    <col min="15941" max="15941" width="3.28515625" style="16" bestFit="1" customWidth="1"/>
    <col min="15942" max="15942" width="14.28515625" style="16" customWidth="1"/>
    <col min="15943" max="15943" width="12.140625" style="16" customWidth="1"/>
    <col min="15944" max="15944" width="3.28515625" style="16" customWidth="1"/>
    <col min="15945" max="15945" width="10.28515625" style="16" customWidth="1"/>
    <col min="15946" max="15946" width="13.42578125" style="16" customWidth="1"/>
    <col min="15947" max="15947" width="12.28515625" style="16" customWidth="1"/>
    <col min="15948" max="15984" width="0" style="16" hidden="1" customWidth="1"/>
    <col min="15985" max="15985" width="10.140625" style="16" customWidth="1"/>
    <col min="15986" max="15988" width="15.5703125" style="16" customWidth="1"/>
    <col min="15989" max="16141" width="11.42578125" style="16"/>
    <col min="16142" max="16142" width="7.42578125" style="16" customWidth="1"/>
    <col min="16143" max="16143" width="9.7109375" style="16" customWidth="1"/>
    <col min="16144" max="16144" width="7.42578125" style="16" customWidth="1"/>
    <col min="16145" max="16145" width="8" style="16" customWidth="1"/>
    <col min="16146" max="16146" width="45.140625" style="16" customWidth="1"/>
    <col min="16147" max="16158" width="6.5703125" style="16" customWidth="1"/>
    <col min="16159" max="16159" width="7" style="16" customWidth="1"/>
    <col min="16160" max="16160" width="6.140625" style="16" customWidth="1"/>
    <col min="16161" max="16191" width="3.28515625" style="16" customWidth="1"/>
    <col min="16192" max="16192" width="5.140625" style="16" customWidth="1"/>
    <col min="16193" max="16195" width="3.28515625" style="16" customWidth="1"/>
    <col min="16196" max="16196" width="5.140625" style="16" bestFit="1" customWidth="1"/>
    <col min="16197" max="16197" width="3.28515625" style="16" bestFit="1" customWidth="1"/>
    <col min="16198" max="16198" width="14.28515625" style="16" customWidth="1"/>
    <col min="16199" max="16199" width="12.140625" style="16" customWidth="1"/>
    <col min="16200" max="16200" width="3.28515625" style="16" customWidth="1"/>
    <col min="16201" max="16201" width="10.28515625" style="16" customWidth="1"/>
    <col min="16202" max="16202" width="13.42578125" style="16" customWidth="1"/>
    <col min="16203" max="16203" width="12.28515625" style="16" customWidth="1"/>
    <col min="16204" max="16240" width="0" style="16" hidden="1" customWidth="1"/>
    <col min="16241" max="16241" width="10.140625" style="16" customWidth="1"/>
    <col min="16242" max="16244" width="15.5703125" style="16" customWidth="1"/>
    <col min="16245" max="16384" width="11.42578125" style="16"/>
  </cols>
  <sheetData>
    <row r="1" spans="1:120" s="2" customFormat="1" ht="36.75" customHeight="1" x14ac:dyDescent="0.25">
      <c r="A1" s="253"/>
      <c r="B1" s="254"/>
      <c r="C1" s="254"/>
      <c r="D1" s="254"/>
      <c r="E1" s="254" t="s">
        <v>110</v>
      </c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5"/>
      <c r="AE1" s="219" t="s">
        <v>105</v>
      </c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120" s="2" customFormat="1" ht="35.25" customHeight="1" x14ac:dyDescent="0.25">
      <c r="A2" s="239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56"/>
      <c r="AE2" s="222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4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120" s="2" customFormat="1" ht="18.75" customHeight="1" x14ac:dyDescent="0.25">
      <c r="A3" s="239"/>
      <c r="B3" s="240"/>
      <c r="C3" s="240"/>
      <c r="D3" s="240"/>
      <c r="E3" s="240" t="s">
        <v>113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56"/>
      <c r="AE3" s="225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120" s="2" customFormat="1" ht="18.75" customHeight="1" x14ac:dyDescent="0.25">
      <c r="A4" s="257" t="s">
        <v>111</v>
      </c>
      <c r="B4" s="241"/>
      <c r="C4" s="241"/>
      <c r="D4" s="241"/>
      <c r="E4" s="241" t="s">
        <v>106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2"/>
      <c r="AE4" s="225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7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120" s="2" customFormat="1" ht="24.75" customHeight="1" x14ac:dyDescent="0.25">
      <c r="A5" s="257" t="s">
        <v>112</v>
      </c>
      <c r="B5" s="241"/>
      <c r="C5" s="241"/>
      <c r="D5" s="241"/>
      <c r="E5" s="241" t="s">
        <v>107</v>
      </c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2"/>
      <c r="AE5" s="225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7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</row>
    <row r="6" spans="1:120" s="2" customFormat="1" ht="22.5" customHeight="1" thickBot="1" x14ac:dyDescent="0.3">
      <c r="A6" s="258" t="s">
        <v>108</v>
      </c>
      <c r="B6" s="243"/>
      <c r="C6" s="243"/>
      <c r="D6" s="243"/>
      <c r="E6" s="243" t="s">
        <v>109</v>
      </c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28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30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</row>
    <row r="7" spans="1:120" s="4" customFormat="1" ht="22.5" customHeight="1" thickBot="1" x14ac:dyDescent="0.3">
      <c r="A7" s="185"/>
      <c r="B7" s="186"/>
      <c r="C7" s="186"/>
      <c r="D7" s="186"/>
      <c r="E7" s="187"/>
      <c r="F7" s="185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9"/>
      <c r="BH7" s="190"/>
      <c r="BI7" s="191"/>
      <c r="BJ7" s="191"/>
      <c r="BK7" s="191"/>
      <c r="BL7" s="191"/>
      <c r="BM7" s="191"/>
      <c r="BN7" s="191"/>
      <c r="BO7" s="191"/>
      <c r="BP7" s="191"/>
      <c r="BQ7" s="192"/>
      <c r="BR7" s="192"/>
      <c r="BS7" s="192"/>
      <c r="BT7" s="192"/>
      <c r="BU7" s="192"/>
      <c r="BV7" s="19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</row>
    <row r="8" spans="1:120" ht="15.75" customHeight="1" thickBot="1" x14ac:dyDescent="0.3">
      <c r="A8" s="5"/>
      <c r="B8" s="250"/>
      <c r="C8" s="251"/>
      <c r="D8" s="252"/>
      <c r="E8" s="170"/>
      <c r="F8" s="6" t="s">
        <v>4</v>
      </c>
      <c r="G8" s="7"/>
      <c r="H8" s="7"/>
      <c r="I8" s="7"/>
      <c r="J8" s="7"/>
      <c r="K8" s="7"/>
      <c r="L8" s="7"/>
      <c r="M8" s="7"/>
      <c r="N8" s="8"/>
      <c r="O8" s="8"/>
      <c r="P8" s="8"/>
      <c r="Q8" s="8"/>
      <c r="R8" s="8"/>
      <c r="S8" s="8"/>
      <c r="T8" s="8"/>
      <c r="U8" s="8"/>
      <c r="V8" s="196" t="s">
        <v>83</v>
      </c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8"/>
      <c r="AL8" s="199" t="s">
        <v>1</v>
      </c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1"/>
      <c r="AX8" s="9" t="s">
        <v>84</v>
      </c>
      <c r="AY8" s="10"/>
      <c r="AZ8" s="10"/>
      <c r="BA8" s="10"/>
      <c r="BB8" s="10"/>
      <c r="BC8" s="10"/>
      <c r="BD8" s="10"/>
      <c r="BE8" s="10"/>
      <c r="BF8" s="10"/>
      <c r="BG8" s="11"/>
      <c r="BH8" s="233" t="s">
        <v>85</v>
      </c>
      <c r="BI8" s="234"/>
      <c r="BJ8" s="234"/>
      <c r="BK8" s="234"/>
      <c r="BL8" s="234"/>
      <c r="BM8" s="234"/>
      <c r="BN8" s="234"/>
      <c r="BO8" s="234"/>
      <c r="BP8" s="235"/>
      <c r="BQ8" s="202" t="s">
        <v>102</v>
      </c>
      <c r="BR8" s="203"/>
      <c r="BS8" s="171"/>
      <c r="BT8" s="173"/>
      <c r="BU8" s="174"/>
      <c r="BV8" s="17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</row>
    <row r="9" spans="1:120" ht="16.5" customHeight="1" thickBot="1" x14ac:dyDescent="0.3">
      <c r="A9" s="5"/>
      <c r="B9" s="247" t="s">
        <v>3</v>
      </c>
      <c r="C9" s="248"/>
      <c r="D9" s="249"/>
      <c r="E9" s="17"/>
      <c r="F9" s="245" t="s">
        <v>5</v>
      </c>
      <c r="G9" s="213" t="s">
        <v>6</v>
      </c>
      <c r="H9" s="213" t="s">
        <v>7</v>
      </c>
      <c r="I9" s="213" t="s">
        <v>8</v>
      </c>
      <c r="J9" s="213" t="s">
        <v>60</v>
      </c>
      <c r="K9" s="213" t="s">
        <v>9</v>
      </c>
      <c r="L9" s="213" t="s">
        <v>61</v>
      </c>
      <c r="M9" s="213" t="s">
        <v>10</v>
      </c>
      <c r="N9" s="213" t="s">
        <v>11</v>
      </c>
      <c r="O9" s="213" t="s">
        <v>12</v>
      </c>
      <c r="P9" s="213" t="s">
        <v>13</v>
      </c>
      <c r="Q9" s="213" t="s">
        <v>14</v>
      </c>
      <c r="R9" s="213" t="s">
        <v>15</v>
      </c>
      <c r="S9" s="213" t="s">
        <v>62</v>
      </c>
      <c r="T9" s="213" t="s">
        <v>103</v>
      </c>
      <c r="U9" s="213" t="s">
        <v>16</v>
      </c>
      <c r="V9" s="18"/>
      <c r="W9" s="19"/>
      <c r="X9" s="206" t="s">
        <v>64</v>
      </c>
      <c r="Y9" s="215" t="s">
        <v>65</v>
      </c>
      <c r="Z9" s="217" t="s">
        <v>66</v>
      </c>
      <c r="AA9" s="206" t="s">
        <v>27</v>
      </c>
      <c r="AB9" s="217" t="s">
        <v>67</v>
      </c>
      <c r="AC9" s="206" t="s">
        <v>68</v>
      </c>
      <c r="AD9" s="206" t="s">
        <v>26</v>
      </c>
      <c r="AE9" s="206" t="s">
        <v>69</v>
      </c>
      <c r="AF9" s="206" t="s">
        <v>70</v>
      </c>
      <c r="AG9" s="206" t="s">
        <v>71</v>
      </c>
      <c r="AH9" s="206" t="s">
        <v>72</v>
      </c>
      <c r="AI9" s="206" t="s">
        <v>73</v>
      </c>
      <c r="AJ9" s="208" t="s">
        <v>74</v>
      </c>
      <c r="AK9" s="210" t="s">
        <v>75</v>
      </c>
      <c r="AL9" s="194" t="s">
        <v>17</v>
      </c>
      <c r="AM9" s="212"/>
      <c r="AN9" s="195"/>
      <c r="AO9" s="194" t="s">
        <v>18</v>
      </c>
      <c r="AP9" s="212"/>
      <c r="AQ9" s="195"/>
      <c r="AR9" s="194" t="s">
        <v>19</v>
      </c>
      <c r="AS9" s="195"/>
      <c r="AT9" s="194" t="s">
        <v>20</v>
      </c>
      <c r="AU9" s="195"/>
      <c r="AV9" s="194"/>
      <c r="AW9" s="195"/>
      <c r="AX9" s="20"/>
      <c r="AY9" s="21"/>
      <c r="AZ9" s="21"/>
      <c r="BA9" s="21"/>
      <c r="BB9" s="21"/>
      <c r="BC9" s="21"/>
      <c r="BD9" s="21"/>
      <c r="BE9" s="21"/>
      <c r="BF9" s="21"/>
      <c r="BG9" s="22"/>
      <c r="BH9" s="236"/>
      <c r="BI9" s="237"/>
      <c r="BJ9" s="237"/>
      <c r="BK9" s="237"/>
      <c r="BL9" s="237"/>
      <c r="BM9" s="237"/>
      <c r="BN9" s="237"/>
      <c r="BO9" s="237"/>
      <c r="BP9" s="238"/>
      <c r="BQ9" s="204"/>
      <c r="BR9" s="205"/>
      <c r="BS9" s="12"/>
      <c r="BT9" s="13"/>
      <c r="BU9" s="14"/>
      <c r="BV9" s="176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</row>
    <row r="10" spans="1:120" ht="158.25" customHeight="1" thickBot="1" x14ac:dyDescent="0.3">
      <c r="A10" s="23" t="s">
        <v>21</v>
      </c>
      <c r="B10" s="23" t="s">
        <v>22</v>
      </c>
      <c r="C10" s="23" t="s">
        <v>23</v>
      </c>
      <c r="D10" s="23" t="s">
        <v>24</v>
      </c>
      <c r="E10" s="23" t="s">
        <v>0</v>
      </c>
      <c r="F10" s="246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4" t="s">
        <v>25</v>
      </c>
      <c r="W10" s="25" t="s">
        <v>63</v>
      </c>
      <c r="X10" s="207"/>
      <c r="Y10" s="216"/>
      <c r="Z10" s="218"/>
      <c r="AA10" s="207"/>
      <c r="AB10" s="218"/>
      <c r="AC10" s="207"/>
      <c r="AD10" s="207"/>
      <c r="AE10" s="207"/>
      <c r="AF10" s="207"/>
      <c r="AG10" s="207"/>
      <c r="AH10" s="207"/>
      <c r="AI10" s="207"/>
      <c r="AJ10" s="209"/>
      <c r="AK10" s="211"/>
      <c r="AL10" s="26" t="s">
        <v>17</v>
      </c>
      <c r="AM10" s="27" t="s">
        <v>76</v>
      </c>
      <c r="AN10" s="27" t="s">
        <v>77</v>
      </c>
      <c r="AO10" s="27" t="s">
        <v>18</v>
      </c>
      <c r="AP10" s="27" t="s">
        <v>28</v>
      </c>
      <c r="AQ10" s="27" t="s">
        <v>78</v>
      </c>
      <c r="AR10" s="27" t="s">
        <v>79</v>
      </c>
      <c r="AS10" s="27" t="s">
        <v>29</v>
      </c>
      <c r="AT10" s="27" t="s">
        <v>80</v>
      </c>
      <c r="AU10" s="27" t="s">
        <v>30</v>
      </c>
      <c r="AV10" s="28" t="s">
        <v>81</v>
      </c>
      <c r="AW10" s="28" t="s">
        <v>82</v>
      </c>
      <c r="AX10" s="29" t="s">
        <v>86</v>
      </c>
      <c r="AY10" s="29" t="s">
        <v>87</v>
      </c>
      <c r="AZ10" s="29" t="s">
        <v>88</v>
      </c>
      <c r="BA10" s="177" t="s">
        <v>89</v>
      </c>
      <c r="BB10" s="29" t="s">
        <v>90</v>
      </c>
      <c r="BC10" s="30" t="s">
        <v>91</v>
      </c>
      <c r="BD10" s="30" t="s">
        <v>32</v>
      </c>
      <c r="BE10" s="30" t="s">
        <v>92</v>
      </c>
      <c r="BF10" s="30" t="s">
        <v>31</v>
      </c>
      <c r="BG10" s="178" t="s">
        <v>93</v>
      </c>
      <c r="BH10" s="31" t="s">
        <v>94</v>
      </c>
      <c r="BI10" s="32" t="s">
        <v>95</v>
      </c>
      <c r="BJ10" s="32" t="s">
        <v>33</v>
      </c>
      <c r="BK10" s="32" t="s">
        <v>96</v>
      </c>
      <c r="BL10" s="31" t="s">
        <v>97</v>
      </c>
      <c r="BM10" s="31" t="s">
        <v>100</v>
      </c>
      <c r="BN10" s="31" t="s">
        <v>98</v>
      </c>
      <c r="BO10" s="31" t="s">
        <v>99</v>
      </c>
      <c r="BP10" s="181" t="s">
        <v>75</v>
      </c>
      <c r="BQ10" s="183" t="s">
        <v>101</v>
      </c>
      <c r="BR10" s="184" t="s">
        <v>2</v>
      </c>
      <c r="BS10" s="172" t="s">
        <v>34</v>
      </c>
      <c r="BT10" s="231" t="s">
        <v>35</v>
      </c>
      <c r="BU10" s="232"/>
      <c r="BV10" s="172" t="s">
        <v>36</v>
      </c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 t="s">
        <v>37</v>
      </c>
      <c r="CK10" s="33" t="str">
        <f>+F9</f>
        <v>CENTRO ADMINISTRATIVO MUNICIPAL</v>
      </c>
      <c r="CL10" s="33" t="str">
        <f>+N9</f>
        <v>MATADERO MUNICIPAL</v>
      </c>
      <c r="CM10" s="33" t="str">
        <f>+U9</f>
        <v>FUERA DE LA EMPRESA</v>
      </c>
      <c r="CN10" s="33" t="e">
        <f>+#REF!</f>
        <v>#REF!</v>
      </c>
      <c r="CO10" s="33" t="e">
        <f>+#REF!</f>
        <v>#REF!</v>
      </c>
      <c r="CP10" s="33" t="e">
        <f>+#REF!</f>
        <v>#REF!</v>
      </c>
      <c r="CQ10" s="33" t="e">
        <f>+#REF!</f>
        <v>#REF!</v>
      </c>
      <c r="CR10" s="33" t="e">
        <f>+#REF!</f>
        <v>#REF!</v>
      </c>
      <c r="CS10" s="33" t="e">
        <f>+#REF!</f>
        <v>#REF!</v>
      </c>
      <c r="CT10" s="33" t="e">
        <f>+#REF!</f>
        <v>#REF!</v>
      </c>
      <c r="CU10" s="33" t="s">
        <v>38</v>
      </c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</row>
    <row r="11" spans="1:120" ht="54.75" customHeight="1" thickBot="1" x14ac:dyDescent="0.3">
      <c r="A11" s="34" t="s">
        <v>39</v>
      </c>
      <c r="B11" s="35"/>
      <c r="C11" s="35"/>
      <c r="D11" s="35"/>
      <c r="E11" s="36"/>
      <c r="F11" s="37">
        <f t="shared" ref="F11:AS11" si="0">COUNTA(F13:F87)</f>
        <v>0</v>
      </c>
      <c r="G11" s="37">
        <f t="shared" si="0"/>
        <v>0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37">
        <f t="shared" si="0"/>
        <v>0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37">
        <f t="shared" si="0"/>
        <v>0</v>
      </c>
      <c r="P11" s="37">
        <f t="shared" si="0"/>
        <v>0</v>
      </c>
      <c r="Q11" s="37">
        <f t="shared" si="0"/>
        <v>0</v>
      </c>
      <c r="R11" s="37">
        <f t="shared" si="0"/>
        <v>0</v>
      </c>
      <c r="S11" s="37">
        <f t="shared" ref="S11:T11" si="1">COUNTA(S13:S87)</f>
        <v>0</v>
      </c>
      <c r="T11" s="38">
        <f t="shared" si="1"/>
        <v>0</v>
      </c>
      <c r="U11" s="38">
        <f t="shared" si="0"/>
        <v>0</v>
      </c>
      <c r="V11" s="39">
        <f t="shared" ref="V11:AB11" si="2">COUNTA(V13:V87)</f>
        <v>0</v>
      </c>
      <c r="W11" s="39">
        <f t="shared" si="2"/>
        <v>0</v>
      </c>
      <c r="X11" s="39">
        <f t="shared" si="2"/>
        <v>0</v>
      </c>
      <c r="Y11" s="39">
        <f t="shared" si="2"/>
        <v>0</v>
      </c>
      <c r="Z11" s="39">
        <f t="shared" si="2"/>
        <v>0</v>
      </c>
      <c r="AA11" s="39">
        <f t="shared" si="2"/>
        <v>0</v>
      </c>
      <c r="AB11" s="39">
        <f t="shared" si="2"/>
        <v>0</v>
      </c>
      <c r="AC11" s="39">
        <f t="shared" si="0"/>
        <v>0</v>
      </c>
      <c r="AD11" s="39">
        <f t="shared" si="0"/>
        <v>0</v>
      </c>
      <c r="AE11" s="39">
        <f t="shared" si="0"/>
        <v>0</v>
      </c>
      <c r="AF11" s="39">
        <f t="shared" si="0"/>
        <v>0</v>
      </c>
      <c r="AG11" s="39">
        <f t="shared" si="0"/>
        <v>0</v>
      </c>
      <c r="AH11" s="39">
        <f t="shared" si="0"/>
        <v>0</v>
      </c>
      <c r="AI11" s="39">
        <f t="shared" si="0"/>
        <v>0</v>
      </c>
      <c r="AJ11" s="39">
        <f t="shared" si="0"/>
        <v>0</v>
      </c>
      <c r="AK11" s="36">
        <f t="shared" si="0"/>
        <v>0</v>
      </c>
      <c r="AL11" s="37">
        <f t="shared" si="0"/>
        <v>0</v>
      </c>
      <c r="AM11" s="39">
        <f t="shared" si="0"/>
        <v>0</v>
      </c>
      <c r="AN11" s="39">
        <f t="shared" si="0"/>
        <v>0</v>
      </c>
      <c r="AO11" s="39">
        <f t="shared" si="0"/>
        <v>0</v>
      </c>
      <c r="AP11" s="39">
        <f t="shared" si="0"/>
        <v>0</v>
      </c>
      <c r="AQ11" s="39">
        <f t="shared" si="0"/>
        <v>0</v>
      </c>
      <c r="AR11" s="39">
        <f t="shared" si="0"/>
        <v>0</v>
      </c>
      <c r="AS11" s="39">
        <f t="shared" si="0"/>
        <v>0</v>
      </c>
      <c r="AT11" s="39">
        <f t="shared" ref="AT11:BP11" si="3">COUNTA(AT13:AT87)</f>
        <v>0</v>
      </c>
      <c r="AU11" s="39">
        <f t="shared" si="3"/>
        <v>0</v>
      </c>
      <c r="AV11" s="39">
        <f t="shared" ref="AV11" si="4">COUNTA(AV13:AV87)</f>
        <v>0</v>
      </c>
      <c r="AW11" s="36">
        <f t="shared" si="3"/>
        <v>0</v>
      </c>
      <c r="AX11" s="40">
        <f t="shared" si="3"/>
        <v>0</v>
      </c>
      <c r="AY11" s="39">
        <f t="shared" si="3"/>
        <v>0</v>
      </c>
      <c r="AZ11" s="41">
        <f t="shared" si="3"/>
        <v>0</v>
      </c>
      <c r="BA11" s="39">
        <f t="shared" si="3"/>
        <v>0</v>
      </c>
      <c r="BB11" s="39">
        <f t="shared" si="3"/>
        <v>0</v>
      </c>
      <c r="BC11" s="39">
        <f t="shared" ref="BC11:BF11" si="5">COUNTA(BC13:BC87)</f>
        <v>0</v>
      </c>
      <c r="BD11" s="39">
        <f t="shared" si="5"/>
        <v>0</v>
      </c>
      <c r="BE11" s="39">
        <f t="shared" si="5"/>
        <v>0</v>
      </c>
      <c r="BF11" s="39">
        <f t="shared" si="5"/>
        <v>0</v>
      </c>
      <c r="BG11" s="36">
        <f t="shared" si="3"/>
        <v>0</v>
      </c>
      <c r="BH11" s="37">
        <f t="shared" si="3"/>
        <v>0</v>
      </c>
      <c r="BI11" s="39">
        <f t="shared" si="3"/>
        <v>0</v>
      </c>
      <c r="BJ11" s="39">
        <f t="shared" si="3"/>
        <v>0</v>
      </c>
      <c r="BK11" s="39">
        <f t="shared" si="3"/>
        <v>0</v>
      </c>
      <c r="BL11" s="39">
        <f t="shared" si="3"/>
        <v>0</v>
      </c>
      <c r="BM11" s="39">
        <f t="shared" ref="BM11:BO11" si="6">COUNTA(BM13:BM87)</f>
        <v>0</v>
      </c>
      <c r="BN11" s="39">
        <f t="shared" si="6"/>
        <v>0</v>
      </c>
      <c r="BO11" s="39">
        <f t="shared" si="6"/>
        <v>0</v>
      </c>
      <c r="BP11" s="39">
        <f t="shared" si="3"/>
        <v>0</v>
      </c>
      <c r="BQ11" s="180"/>
      <c r="BR11" s="182"/>
      <c r="BS11" s="43">
        <f>COUNT(BS13:BS87)</f>
        <v>0</v>
      </c>
      <c r="BT11" s="43">
        <f>COUNT(BT13:BT87)</f>
        <v>0</v>
      </c>
      <c r="BU11" s="42"/>
      <c r="BV11" s="44" t="s">
        <v>40</v>
      </c>
      <c r="BW11" s="45"/>
      <c r="BX11" s="45"/>
      <c r="BY11" s="45"/>
      <c r="CA11" s="45"/>
      <c r="CB11" s="45"/>
      <c r="CC11" s="45"/>
      <c r="CD11" s="45"/>
      <c r="CE11" s="45"/>
      <c r="CF11" s="45"/>
      <c r="CG11" s="46"/>
      <c r="CJ11" s="16" t="s">
        <v>41</v>
      </c>
      <c r="CK11" s="16" t="s">
        <v>42</v>
      </c>
      <c r="CL11" s="16" t="s">
        <v>43</v>
      </c>
      <c r="CM11" s="16" t="s">
        <v>44</v>
      </c>
      <c r="CN11" s="16" t="s">
        <v>45</v>
      </c>
      <c r="CO11" s="16" t="s">
        <v>46</v>
      </c>
      <c r="CP11" s="16" t="s">
        <v>47</v>
      </c>
      <c r="CQ11" s="16" t="s">
        <v>48</v>
      </c>
      <c r="CR11" s="16" t="s">
        <v>49</v>
      </c>
      <c r="CS11" s="16" t="s">
        <v>50</v>
      </c>
      <c r="CT11" s="16" t="s">
        <v>51</v>
      </c>
      <c r="CU11" s="16"/>
    </row>
    <row r="12" spans="1:120" ht="22.5" customHeight="1" thickBot="1" x14ac:dyDescent="0.3">
      <c r="A12" s="47" t="s">
        <v>104</v>
      </c>
      <c r="B12" s="48"/>
      <c r="C12" s="48"/>
      <c r="D12" s="48"/>
      <c r="E12" s="49">
        <f>SUM(F13:U29)</f>
        <v>0</v>
      </c>
      <c r="F12" s="50">
        <f t="shared" ref="F12:U12" si="7">SUM(F13:F29)</f>
        <v>0</v>
      </c>
      <c r="G12" s="50">
        <f t="shared" si="7"/>
        <v>0</v>
      </c>
      <c r="H12" s="50">
        <f t="shared" si="7"/>
        <v>0</v>
      </c>
      <c r="I12" s="50">
        <f t="shared" si="7"/>
        <v>0</v>
      </c>
      <c r="J12" s="50">
        <f t="shared" si="7"/>
        <v>0</v>
      </c>
      <c r="K12" s="50">
        <f t="shared" si="7"/>
        <v>0</v>
      </c>
      <c r="L12" s="50">
        <f t="shared" si="7"/>
        <v>0</v>
      </c>
      <c r="M12" s="50">
        <f t="shared" si="7"/>
        <v>0</v>
      </c>
      <c r="N12" s="50">
        <f t="shared" si="7"/>
        <v>0</v>
      </c>
      <c r="O12" s="50">
        <f t="shared" si="7"/>
        <v>0</v>
      </c>
      <c r="P12" s="50">
        <f t="shared" si="7"/>
        <v>0</v>
      </c>
      <c r="Q12" s="50">
        <f t="shared" si="7"/>
        <v>0</v>
      </c>
      <c r="R12" s="51">
        <f t="shared" si="7"/>
        <v>0</v>
      </c>
      <c r="S12" s="51">
        <f t="shared" ref="S12:T12" si="8">SUM(S13:S29)</f>
        <v>0</v>
      </c>
      <c r="T12" s="51">
        <f t="shared" si="8"/>
        <v>0</v>
      </c>
      <c r="U12" s="51">
        <f t="shared" si="7"/>
        <v>0</v>
      </c>
      <c r="V12" s="52">
        <f t="shared" ref="V12:AB12" si="9">IF($E$11=0,0,+V11/$E$11)</f>
        <v>0</v>
      </c>
      <c r="W12" s="52">
        <f t="shared" si="9"/>
        <v>0</v>
      </c>
      <c r="X12" s="52">
        <f t="shared" si="9"/>
        <v>0</v>
      </c>
      <c r="Y12" s="52">
        <f t="shared" si="9"/>
        <v>0</v>
      </c>
      <c r="Z12" s="52">
        <f t="shared" si="9"/>
        <v>0</v>
      </c>
      <c r="AA12" s="52">
        <f t="shared" si="9"/>
        <v>0</v>
      </c>
      <c r="AB12" s="52">
        <f t="shared" si="9"/>
        <v>0</v>
      </c>
      <c r="AC12" s="52">
        <f t="shared" ref="AC12:BP12" si="10">IF($E$11=0,0,+AC11/$E$11)</f>
        <v>0</v>
      </c>
      <c r="AD12" s="52">
        <f t="shared" si="10"/>
        <v>0</v>
      </c>
      <c r="AE12" s="52">
        <f t="shared" si="10"/>
        <v>0</v>
      </c>
      <c r="AF12" s="52">
        <f t="shared" si="10"/>
        <v>0</v>
      </c>
      <c r="AG12" s="52">
        <f t="shared" si="10"/>
        <v>0</v>
      </c>
      <c r="AH12" s="52">
        <f t="shared" si="10"/>
        <v>0</v>
      </c>
      <c r="AI12" s="52">
        <f t="shared" si="10"/>
        <v>0</v>
      </c>
      <c r="AJ12" s="52">
        <f t="shared" si="10"/>
        <v>0</v>
      </c>
      <c r="AK12" s="53">
        <f t="shared" si="10"/>
        <v>0</v>
      </c>
      <c r="AL12" s="52">
        <f t="shared" si="10"/>
        <v>0</v>
      </c>
      <c r="AM12" s="52">
        <f t="shared" si="10"/>
        <v>0</v>
      </c>
      <c r="AN12" s="52">
        <f t="shared" si="10"/>
        <v>0</v>
      </c>
      <c r="AO12" s="52">
        <f t="shared" si="10"/>
        <v>0</v>
      </c>
      <c r="AP12" s="52">
        <f t="shared" si="10"/>
        <v>0</v>
      </c>
      <c r="AQ12" s="52">
        <f t="shared" si="10"/>
        <v>0</v>
      </c>
      <c r="AR12" s="52">
        <f t="shared" si="10"/>
        <v>0</v>
      </c>
      <c r="AS12" s="52">
        <f t="shared" si="10"/>
        <v>0</v>
      </c>
      <c r="AT12" s="52">
        <f t="shared" si="10"/>
        <v>0</v>
      </c>
      <c r="AU12" s="52">
        <f t="shared" si="10"/>
        <v>0</v>
      </c>
      <c r="AV12" s="52">
        <f t="shared" ref="AV12" si="11">IF($E$11=0,0,+AV11/$E$11)</f>
        <v>0</v>
      </c>
      <c r="AW12" s="54">
        <f t="shared" si="10"/>
        <v>0</v>
      </c>
      <c r="AX12" s="55">
        <f t="shared" si="10"/>
        <v>0</v>
      </c>
      <c r="AY12" s="52">
        <f t="shared" si="10"/>
        <v>0</v>
      </c>
      <c r="AZ12" s="52">
        <f t="shared" si="10"/>
        <v>0</v>
      </c>
      <c r="BA12" s="52">
        <f t="shared" si="10"/>
        <v>0</v>
      </c>
      <c r="BB12" s="52">
        <f t="shared" si="10"/>
        <v>0</v>
      </c>
      <c r="BC12" s="52">
        <f t="shared" ref="BC12:BF12" si="12">IF($E$11=0,0,+BC11/$E$11)</f>
        <v>0</v>
      </c>
      <c r="BD12" s="52">
        <f t="shared" si="12"/>
        <v>0</v>
      </c>
      <c r="BE12" s="52">
        <f t="shared" si="12"/>
        <v>0</v>
      </c>
      <c r="BF12" s="52">
        <f t="shared" si="12"/>
        <v>0</v>
      </c>
      <c r="BG12" s="54">
        <f t="shared" si="10"/>
        <v>0</v>
      </c>
      <c r="BH12" s="55">
        <f t="shared" si="10"/>
        <v>0</v>
      </c>
      <c r="BI12" s="52">
        <f t="shared" si="10"/>
        <v>0</v>
      </c>
      <c r="BJ12" s="52">
        <f t="shared" si="10"/>
        <v>0</v>
      </c>
      <c r="BK12" s="52">
        <f t="shared" si="10"/>
        <v>0</v>
      </c>
      <c r="BL12" s="52">
        <f t="shared" si="10"/>
        <v>0</v>
      </c>
      <c r="BM12" s="52">
        <f t="shared" ref="BM12:BO12" si="13">IF($E$11=0,0,+BM11/$E$11)</f>
        <v>0</v>
      </c>
      <c r="BN12" s="52">
        <f t="shared" si="13"/>
        <v>0</v>
      </c>
      <c r="BO12" s="52">
        <f t="shared" si="13"/>
        <v>0</v>
      </c>
      <c r="BP12" s="52">
        <f t="shared" si="10"/>
        <v>0</v>
      </c>
      <c r="BQ12" s="179"/>
      <c r="BR12" s="56"/>
      <c r="BS12" s="57"/>
      <c r="BT12" s="57"/>
      <c r="BU12" s="58"/>
      <c r="BV12" s="58"/>
      <c r="BW12" s="59"/>
      <c r="BX12" s="60" t="s">
        <v>52</v>
      </c>
      <c r="BY12" s="60" t="s">
        <v>53</v>
      </c>
      <c r="BZ12" s="61" t="s">
        <v>54</v>
      </c>
      <c r="CA12" s="61" t="s">
        <v>55</v>
      </c>
      <c r="CB12" s="60" t="s">
        <v>56</v>
      </c>
      <c r="CC12" s="60" t="s">
        <v>57</v>
      </c>
      <c r="CD12" s="60" t="s">
        <v>58</v>
      </c>
      <c r="CE12" s="60" t="s">
        <v>59</v>
      </c>
      <c r="CF12" s="59"/>
      <c r="CG12" s="59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</row>
    <row r="13" spans="1:120" ht="20.100000000000001" customHeight="1" thickBot="1" x14ac:dyDescent="0.3">
      <c r="A13" s="63"/>
      <c r="B13" s="64"/>
      <c r="C13" s="65"/>
      <c r="D13" s="65"/>
      <c r="E13" s="66"/>
      <c r="F13" s="67"/>
      <c r="G13" s="68"/>
      <c r="H13" s="68"/>
      <c r="I13" s="68"/>
      <c r="J13" s="68"/>
      <c r="K13" s="68"/>
      <c r="L13" s="68"/>
      <c r="M13" s="68"/>
      <c r="N13" s="69"/>
      <c r="O13" s="69"/>
      <c r="P13" s="69"/>
      <c r="Q13" s="69"/>
      <c r="R13" s="69"/>
      <c r="S13" s="69"/>
      <c r="T13" s="69"/>
      <c r="U13" s="69"/>
      <c r="V13" s="70"/>
      <c r="W13" s="71"/>
      <c r="X13" s="71"/>
      <c r="Y13" s="71"/>
      <c r="Z13" s="71"/>
      <c r="AA13" s="71"/>
      <c r="AB13" s="71"/>
      <c r="AC13" s="71"/>
      <c r="AD13" s="73"/>
      <c r="AE13" s="73"/>
      <c r="AF13" s="73"/>
      <c r="AG13" s="73"/>
      <c r="AH13" s="73"/>
      <c r="AI13" s="73"/>
      <c r="AJ13" s="73"/>
      <c r="AK13" s="72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3"/>
      <c r="AW13" s="72"/>
      <c r="AX13" s="71"/>
      <c r="AY13" s="71"/>
      <c r="AZ13" s="71"/>
      <c r="BA13" s="71"/>
      <c r="BB13" s="71"/>
      <c r="BC13" s="73"/>
      <c r="BD13" s="73"/>
      <c r="BE13" s="73"/>
      <c r="BF13" s="73"/>
      <c r="BG13" s="72"/>
      <c r="BH13" s="74"/>
      <c r="BI13" s="71"/>
      <c r="BJ13" s="71"/>
      <c r="BK13" s="71"/>
      <c r="BL13" s="71"/>
      <c r="BM13" s="73"/>
      <c r="BN13" s="73"/>
      <c r="BO13" s="73"/>
      <c r="BP13" s="72"/>
      <c r="BQ13" s="75"/>
      <c r="BR13" s="75"/>
      <c r="BS13" s="76"/>
      <c r="BT13" s="77"/>
      <c r="BU13" s="78"/>
      <c r="BV13" s="79"/>
      <c r="BW13" s="80"/>
      <c r="BX13" s="81">
        <f>IF($BS13=0,0,IF(AND($BS13&gt;=0,$BS13&lt;=3),100,0))</f>
        <v>0</v>
      </c>
      <c r="BY13" s="81" t="str">
        <f>IF(AND(BS13&gt;3,BS13&lt;=6),200,"-")</f>
        <v>-</v>
      </c>
      <c r="BZ13" s="81" t="str">
        <f>IF(AND(BS13&gt;6,BS13&lt;=9),300,"-")</f>
        <v>-</v>
      </c>
      <c r="CA13" s="81" t="str">
        <f>IF(AND(BS13&gt;9,BS13&lt;=12),400,"-")</f>
        <v>-</v>
      </c>
      <c r="CB13" s="81" t="str">
        <f>IF(AND(BS13&gt;12,BS13&lt;=15),500,"-")</f>
        <v>-</v>
      </c>
      <c r="CC13" s="81" t="str">
        <f>IF(AND(BS13&gt;15,BS13&lt;=18),600,"-")</f>
        <v>-</v>
      </c>
      <c r="CD13" s="81" t="str">
        <f>IF(AND(BS13&gt;18,BS13&lt;=21),700,"-")</f>
        <v>-</v>
      </c>
      <c r="CE13" s="81" t="str">
        <f>IF(AND(BS13&gt;21,BS13&lt;=24),800,"-")</f>
        <v>-</v>
      </c>
      <c r="CF13" s="80"/>
      <c r="CG13" s="82"/>
      <c r="CI13" s="83">
        <f>SUM(F13:U13)</f>
        <v>0</v>
      </c>
      <c r="CJ13" s="84">
        <f t="shared" ref="CJ13:CJ29" si="14">B13</f>
        <v>0</v>
      </c>
      <c r="CK13" s="16">
        <f>COUNTA(F13)</f>
        <v>0</v>
      </c>
      <c r="CL13" s="16">
        <f>COUNTA(N13)</f>
        <v>0</v>
      </c>
      <c r="CM13" s="16">
        <f>COUNTA(U13)</f>
        <v>0</v>
      </c>
      <c r="CN13" s="16">
        <f>COUNTA(#REF!)</f>
        <v>1</v>
      </c>
      <c r="CO13" s="16">
        <f>COUNTA(#REF!)</f>
        <v>1</v>
      </c>
      <c r="CP13" s="16">
        <f>COUNTA(#REF!)</f>
        <v>1</v>
      </c>
      <c r="CQ13" s="16">
        <f>COUNTA(#REF!)</f>
        <v>1</v>
      </c>
      <c r="CR13" s="16">
        <f>COUNTA(#REF!)</f>
        <v>1</v>
      </c>
      <c r="CS13" s="16">
        <f>COUNTA(#REF!)</f>
        <v>1</v>
      </c>
      <c r="CT13" s="16">
        <f>COUNTA(#REF!)</f>
        <v>1</v>
      </c>
      <c r="CU13" s="85">
        <f>+CJ13*POWER(10,9)+CK13*POWER(10,8)+CL13*POWER(10,7)+CM13*POWER(10,6)+CN13*POWER(10,5)+CO13*POWER(10,4)+CP13*POWER(10,3)+CQ13*POWER(10,2)+CR13*POWER(10,1)+CS13*POWER(10,0)+CT13*POWER(10,10)</f>
        <v>10000111111</v>
      </c>
      <c r="CV13" s="84">
        <f t="shared" ref="CV13:CV29" si="15">B13</f>
        <v>0</v>
      </c>
      <c r="CW13" s="16">
        <f t="shared" ref="CW13:DD16" si="16">COUNT(V13)</f>
        <v>0</v>
      </c>
      <c r="CX13" s="16">
        <f t="shared" si="16"/>
        <v>0</v>
      </c>
      <c r="CY13" s="16">
        <f t="shared" si="16"/>
        <v>0</v>
      </c>
      <c r="CZ13" s="16">
        <f t="shared" si="16"/>
        <v>0</v>
      </c>
      <c r="DA13" s="16">
        <f t="shared" si="16"/>
        <v>0</v>
      </c>
      <c r="DB13" s="16">
        <f t="shared" si="16"/>
        <v>0</v>
      </c>
      <c r="DC13" s="16">
        <f t="shared" si="16"/>
        <v>0</v>
      </c>
      <c r="DD13" s="16">
        <f t="shared" si="16"/>
        <v>0</v>
      </c>
      <c r="DE13" s="16">
        <f>COUNT(AK13)</f>
        <v>0</v>
      </c>
      <c r="DG13" s="84">
        <f>CV13*POWER(10,10)+CW13*POWER(10,9)+CX13*POWER(10,8)+CY13*POWER(10,7)+CZ13*POWER(10,6)+DA13*POWER(10,5)+DB13*POWER(10,4)+DC13*POWER(10,3)+DD13*POWER(10,2)+DE13*10+DF13</f>
        <v>0</v>
      </c>
    </row>
    <row r="14" spans="1:120" ht="20.100000000000001" customHeight="1" thickBot="1" x14ac:dyDescent="0.3">
      <c r="A14" s="86"/>
      <c r="B14" s="87"/>
      <c r="C14" s="88"/>
      <c r="D14" s="88"/>
      <c r="E14" s="89"/>
      <c r="F14" s="90"/>
      <c r="G14" s="91"/>
      <c r="H14" s="91"/>
      <c r="I14" s="91"/>
      <c r="J14" s="91"/>
      <c r="K14" s="91"/>
      <c r="L14" s="91"/>
      <c r="M14" s="91"/>
      <c r="N14" s="92"/>
      <c r="O14" s="92"/>
      <c r="P14" s="92"/>
      <c r="Q14" s="92"/>
      <c r="R14" s="92"/>
      <c r="S14" s="92"/>
      <c r="T14" s="92"/>
      <c r="U14" s="92"/>
      <c r="V14" s="93"/>
      <c r="W14" s="94"/>
      <c r="X14" s="94"/>
      <c r="Y14" s="94"/>
      <c r="Z14" s="94"/>
      <c r="AA14" s="94"/>
      <c r="AB14" s="94"/>
      <c r="AC14" s="94"/>
      <c r="AD14" s="136"/>
      <c r="AE14" s="136"/>
      <c r="AF14" s="136"/>
      <c r="AG14" s="136"/>
      <c r="AH14" s="136"/>
      <c r="AI14" s="136"/>
      <c r="AJ14" s="136"/>
      <c r="AK14" s="95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136"/>
      <c r="AW14" s="95"/>
      <c r="AX14" s="94"/>
      <c r="AY14" s="94"/>
      <c r="AZ14" s="94"/>
      <c r="BA14" s="94"/>
      <c r="BB14" s="94"/>
      <c r="BC14" s="96"/>
      <c r="BD14" s="96"/>
      <c r="BE14" s="96"/>
      <c r="BF14" s="96"/>
      <c r="BG14" s="97"/>
      <c r="BH14" s="98"/>
      <c r="BI14" s="94"/>
      <c r="BJ14" s="94"/>
      <c r="BK14" s="94"/>
      <c r="BL14" s="94"/>
      <c r="BM14" s="136"/>
      <c r="BN14" s="136"/>
      <c r="BO14" s="136"/>
      <c r="BP14" s="95"/>
      <c r="BQ14" s="99"/>
      <c r="BR14" s="99"/>
      <c r="BS14" s="100"/>
      <c r="BT14" s="101"/>
      <c r="BU14" s="102"/>
      <c r="BV14" s="103"/>
      <c r="BW14" s="80"/>
      <c r="BX14" s="81">
        <f t="shared" ref="BX14:BX77" si="17">IF($BS14=0,0,IF(AND($BS14&gt;=0,$BS14&lt;=3),100,0))</f>
        <v>0</v>
      </c>
      <c r="BY14" s="81" t="str">
        <f>IF(AND(BS14&gt;3,BS14&lt;=6),200,"-")</f>
        <v>-</v>
      </c>
      <c r="BZ14" s="81" t="str">
        <f>IF(AND(BS14&gt;6,BS14&lt;=9),300,"-")</f>
        <v>-</v>
      </c>
      <c r="CA14" s="81" t="str">
        <f>IF(AND(BS14&gt;9,BS14&lt;=12),400,"-")</f>
        <v>-</v>
      </c>
      <c r="CB14" s="81" t="str">
        <f>IF(AND(BS14&gt;12,BS14&lt;=15),500,"-")</f>
        <v>-</v>
      </c>
      <c r="CC14" s="81" t="str">
        <f>IF(AND(BS14&gt;15,BS14&lt;=18),600,"-")</f>
        <v>-</v>
      </c>
      <c r="CD14" s="81" t="str">
        <f>IF(AND(BS14&gt;18,BS14&lt;=21),700,"-")</f>
        <v>-</v>
      </c>
      <c r="CE14" s="81" t="str">
        <f>IF(AND(BS14&gt;21,BS14&lt;=24),800,"-")</f>
        <v>-</v>
      </c>
      <c r="CF14" s="80"/>
      <c r="CG14" s="82"/>
      <c r="CI14" s="83">
        <f>SUM(F14:U14)</f>
        <v>0</v>
      </c>
      <c r="CJ14" s="84">
        <f t="shared" si="14"/>
        <v>0</v>
      </c>
      <c r="CK14" s="16">
        <f>COUNTA(F14)</f>
        <v>0</v>
      </c>
      <c r="CL14" s="16">
        <f>COUNTA(N14)</f>
        <v>0</v>
      </c>
      <c r="CM14" s="16">
        <f>COUNTA(U14)</f>
        <v>0</v>
      </c>
      <c r="CN14" s="16">
        <f>COUNTA(#REF!)</f>
        <v>1</v>
      </c>
      <c r="CO14" s="16">
        <f>COUNTA(#REF!)</f>
        <v>1</v>
      </c>
      <c r="CP14" s="16">
        <f>COUNTA(#REF!)</f>
        <v>1</v>
      </c>
      <c r="CQ14" s="16">
        <f>COUNTA(#REF!)</f>
        <v>1</v>
      </c>
      <c r="CR14" s="16">
        <f>COUNTA(#REF!)</f>
        <v>1</v>
      </c>
      <c r="CS14" s="16">
        <f>COUNTA(#REF!)</f>
        <v>1</v>
      </c>
      <c r="CT14" s="16">
        <f>COUNTA(#REF!)</f>
        <v>1</v>
      </c>
      <c r="CU14" s="85">
        <f>+CJ14*POWER(10,9)+CK14*POWER(10,8)+CL14*POWER(10,7)+CM14*POWER(10,6)+CN14*POWER(10,5)+CO14*POWER(10,4)+CP14*POWER(10,3)+CQ14*POWER(10,2)+CR14*POWER(10,1)+CS14*POWER(10,0)+CT14*POWER(10,10)</f>
        <v>10000111111</v>
      </c>
      <c r="CV14" s="84">
        <f t="shared" si="15"/>
        <v>0</v>
      </c>
      <c r="CW14" s="16">
        <f t="shared" si="16"/>
        <v>0</v>
      </c>
      <c r="CX14" s="16">
        <f t="shared" si="16"/>
        <v>0</v>
      </c>
      <c r="CY14" s="16">
        <f t="shared" si="16"/>
        <v>0</v>
      </c>
      <c r="CZ14" s="16">
        <f t="shared" si="16"/>
        <v>0</v>
      </c>
      <c r="DA14" s="16">
        <f t="shared" si="16"/>
        <v>0</v>
      </c>
      <c r="DB14" s="16">
        <f t="shared" si="16"/>
        <v>0</v>
      </c>
      <c r="DC14" s="16">
        <f t="shared" si="16"/>
        <v>0</v>
      </c>
      <c r="DD14" s="16">
        <f t="shared" si="16"/>
        <v>0</v>
      </c>
      <c r="DE14" s="16">
        <f>COUNT(AK14)</f>
        <v>0</v>
      </c>
      <c r="DG14" s="84">
        <f>CV14*POWER(10,10)+CW14*POWER(10,9)+CX14*POWER(10,8)+CY14*POWER(10,7)+CZ14*POWER(10,6)+DA14*POWER(10,5)+DB14*POWER(10,4)+DC14*POWER(10,3)+DD14*POWER(10,2)+DE14*10+DF14</f>
        <v>0</v>
      </c>
    </row>
    <row r="15" spans="1:120" ht="20.100000000000001" customHeight="1" thickBot="1" x14ac:dyDescent="0.3">
      <c r="A15" s="86"/>
      <c r="B15" s="87"/>
      <c r="C15" s="88"/>
      <c r="D15" s="88"/>
      <c r="E15" s="89"/>
      <c r="F15" s="90"/>
      <c r="G15" s="91"/>
      <c r="H15" s="91"/>
      <c r="I15" s="91"/>
      <c r="J15" s="91"/>
      <c r="K15" s="91"/>
      <c r="L15" s="91"/>
      <c r="M15" s="91"/>
      <c r="N15" s="92"/>
      <c r="O15" s="92"/>
      <c r="P15" s="92"/>
      <c r="Q15" s="92"/>
      <c r="R15" s="92"/>
      <c r="S15" s="92"/>
      <c r="T15" s="92"/>
      <c r="U15" s="92"/>
      <c r="V15" s="93"/>
      <c r="W15" s="94"/>
      <c r="X15" s="94"/>
      <c r="Y15" s="94"/>
      <c r="Z15" s="94"/>
      <c r="AA15" s="94"/>
      <c r="AB15" s="94"/>
      <c r="AC15" s="94"/>
      <c r="AD15" s="136"/>
      <c r="AE15" s="136"/>
      <c r="AF15" s="136"/>
      <c r="AG15" s="136"/>
      <c r="AH15" s="136"/>
      <c r="AI15" s="136"/>
      <c r="AJ15" s="136"/>
      <c r="AK15" s="95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136"/>
      <c r="AW15" s="95"/>
      <c r="AX15" s="94"/>
      <c r="AY15" s="94"/>
      <c r="AZ15" s="94"/>
      <c r="BA15" s="94"/>
      <c r="BB15" s="94"/>
      <c r="BC15" s="96"/>
      <c r="BD15" s="96"/>
      <c r="BE15" s="96"/>
      <c r="BF15" s="96"/>
      <c r="BG15" s="97"/>
      <c r="BH15" s="98"/>
      <c r="BI15" s="94"/>
      <c r="BJ15" s="94"/>
      <c r="BK15" s="94"/>
      <c r="BL15" s="94"/>
      <c r="BM15" s="136"/>
      <c r="BN15" s="136"/>
      <c r="BO15" s="136"/>
      <c r="BP15" s="95"/>
      <c r="BQ15" s="99"/>
      <c r="BR15" s="99"/>
      <c r="BS15" s="100"/>
      <c r="BT15" s="101"/>
      <c r="BU15" s="102"/>
      <c r="BV15" s="103"/>
      <c r="BW15" s="80"/>
      <c r="BX15" s="81">
        <f t="shared" si="17"/>
        <v>0</v>
      </c>
      <c r="BY15" s="81" t="str">
        <f>IF(AND(BS15&gt;3,BS15&lt;=6),200,"-")</f>
        <v>-</v>
      </c>
      <c r="BZ15" s="81" t="str">
        <f>IF(AND(BS15&gt;6,BS15&lt;=9),300,"-")</f>
        <v>-</v>
      </c>
      <c r="CA15" s="81" t="str">
        <f>IF(AND(BS15&gt;9,BS15&lt;=12),400,"-")</f>
        <v>-</v>
      </c>
      <c r="CB15" s="81" t="str">
        <f>IF(AND(BS15&gt;12,BS15&lt;=15),500,"-")</f>
        <v>-</v>
      </c>
      <c r="CC15" s="81" t="str">
        <f>IF(AND(BS15&gt;15,BS15&lt;=18),600,"-")</f>
        <v>-</v>
      </c>
      <c r="CD15" s="81" t="str">
        <f>IF(AND(BS15&gt;18,BS15&lt;=21),700,"-")</f>
        <v>-</v>
      </c>
      <c r="CE15" s="81" t="str">
        <f>IF(AND(BS15&gt;21,BS15&lt;=24),800,"-")</f>
        <v>-</v>
      </c>
      <c r="CF15" s="80"/>
      <c r="CG15" s="82"/>
      <c r="CI15" s="83">
        <f>SUM(F15:U15)</f>
        <v>0</v>
      </c>
      <c r="CJ15" s="84">
        <f t="shared" si="14"/>
        <v>0</v>
      </c>
      <c r="CK15" s="16">
        <f>COUNTA(F15)</f>
        <v>0</v>
      </c>
      <c r="CL15" s="16">
        <f>COUNTA(N15)</f>
        <v>0</v>
      </c>
      <c r="CM15" s="16">
        <f>COUNTA(U15)</f>
        <v>0</v>
      </c>
      <c r="CN15" s="16">
        <f>COUNTA(#REF!)</f>
        <v>1</v>
      </c>
      <c r="CO15" s="16">
        <f>COUNTA(#REF!)</f>
        <v>1</v>
      </c>
      <c r="CP15" s="16">
        <f>COUNTA(#REF!)</f>
        <v>1</v>
      </c>
      <c r="CQ15" s="16">
        <f>COUNTA(#REF!)</f>
        <v>1</v>
      </c>
      <c r="CR15" s="16">
        <f>COUNTA(#REF!)</f>
        <v>1</v>
      </c>
      <c r="CS15" s="16">
        <f>COUNTA(#REF!)</f>
        <v>1</v>
      </c>
      <c r="CT15" s="16">
        <f>COUNTA(#REF!)</f>
        <v>1</v>
      </c>
      <c r="CU15" s="85">
        <f>+CJ15*POWER(10,9)+CK15*POWER(10,8)+CL15*POWER(10,7)+CM15*POWER(10,6)+CN15*POWER(10,5)+CO15*POWER(10,4)+CP15*POWER(10,3)+CQ15*POWER(10,2)+CR15*POWER(10,1)+CS15*POWER(10,0)+CT15*POWER(10,10)</f>
        <v>10000111111</v>
      </c>
      <c r="CV15" s="84">
        <f t="shared" si="15"/>
        <v>0</v>
      </c>
      <c r="CW15" s="16">
        <f t="shared" si="16"/>
        <v>0</v>
      </c>
      <c r="CX15" s="16">
        <f t="shared" si="16"/>
        <v>0</v>
      </c>
      <c r="CY15" s="16">
        <f t="shared" si="16"/>
        <v>0</v>
      </c>
      <c r="CZ15" s="16">
        <f t="shared" si="16"/>
        <v>0</v>
      </c>
      <c r="DA15" s="16">
        <f t="shared" si="16"/>
        <v>0</v>
      </c>
      <c r="DB15" s="16">
        <f t="shared" si="16"/>
        <v>0</v>
      </c>
      <c r="DC15" s="16">
        <f t="shared" si="16"/>
        <v>0</v>
      </c>
      <c r="DD15" s="16">
        <f t="shared" si="16"/>
        <v>0</v>
      </c>
      <c r="DE15" s="16">
        <f>COUNT(AK15)</f>
        <v>0</v>
      </c>
      <c r="DG15" s="84">
        <f>CV15*POWER(10,10)+CW15*POWER(10,9)+CX15*POWER(10,8)+CY15*POWER(10,7)+CZ15*POWER(10,6)+DA15*POWER(10,5)+DB15*POWER(10,4)+DC15*POWER(10,3)+DD15*POWER(10,2)+DE15*10+DF15</f>
        <v>0</v>
      </c>
    </row>
    <row r="16" spans="1:120" ht="20.100000000000001" customHeight="1" thickBot="1" x14ac:dyDescent="0.3">
      <c r="A16" s="86"/>
      <c r="B16" s="87"/>
      <c r="C16" s="88"/>
      <c r="D16" s="88"/>
      <c r="E16" s="89"/>
      <c r="F16" s="90"/>
      <c r="G16" s="91"/>
      <c r="H16" s="91"/>
      <c r="I16" s="91"/>
      <c r="J16" s="91"/>
      <c r="K16" s="91"/>
      <c r="L16" s="91"/>
      <c r="M16" s="91"/>
      <c r="N16" s="92"/>
      <c r="O16" s="92"/>
      <c r="P16" s="92"/>
      <c r="Q16" s="92"/>
      <c r="R16" s="92"/>
      <c r="S16" s="92"/>
      <c r="T16" s="92"/>
      <c r="U16" s="92"/>
      <c r="V16" s="93"/>
      <c r="W16" s="94"/>
      <c r="X16" s="94"/>
      <c r="Y16" s="94"/>
      <c r="Z16" s="94"/>
      <c r="AA16" s="94"/>
      <c r="AB16" s="94"/>
      <c r="AC16" s="94"/>
      <c r="AD16" s="136"/>
      <c r="AE16" s="136"/>
      <c r="AF16" s="136"/>
      <c r="AG16" s="136"/>
      <c r="AH16" s="136"/>
      <c r="AI16" s="136"/>
      <c r="AJ16" s="136"/>
      <c r="AK16" s="95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136"/>
      <c r="AW16" s="95"/>
      <c r="AX16" s="94"/>
      <c r="AY16" s="94"/>
      <c r="AZ16" s="94"/>
      <c r="BA16" s="94"/>
      <c r="BB16" s="94"/>
      <c r="BC16" s="96"/>
      <c r="BD16" s="96"/>
      <c r="BE16" s="96"/>
      <c r="BF16" s="96"/>
      <c r="BG16" s="97"/>
      <c r="BH16" s="98"/>
      <c r="BI16" s="94"/>
      <c r="BJ16" s="94"/>
      <c r="BK16" s="94"/>
      <c r="BL16" s="94"/>
      <c r="BM16" s="136"/>
      <c r="BN16" s="136"/>
      <c r="BO16" s="136"/>
      <c r="BP16" s="95"/>
      <c r="BQ16" s="99"/>
      <c r="BR16" s="99"/>
      <c r="BS16" s="100"/>
      <c r="BT16" s="101"/>
      <c r="BU16" s="102"/>
      <c r="BV16" s="103"/>
      <c r="BW16" s="80"/>
      <c r="BX16" s="81">
        <f t="shared" si="17"/>
        <v>0</v>
      </c>
      <c r="BY16" s="81" t="str">
        <f>IF(AND(BS16&gt;3,BS16&lt;=6),200,"-")</f>
        <v>-</v>
      </c>
      <c r="BZ16" s="81" t="str">
        <f>IF(AND(BS16&gt;6,BS16&lt;=9),300,"-")</f>
        <v>-</v>
      </c>
      <c r="CA16" s="81" t="str">
        <f>IF(AND(BS16&gt;9,BS16&lt;=12),400,"-")</f>
        <v>-</v>
      </c>
      <c r="CB16" s="81" t="str">
        <f>IF(AND(BS16&gt;12,BS16&lt;=15),500,"-")</f>
        <v>-</v>
      </c>
      <c r="CC16" s="81" t="str">
        <f>IF(AND(BS16&gt;15,BS16&lt;=18),600,"-")</f>
        <v>-</v>
      </c>
      <c r="CD16" s="81" t="str">
        <f>IF(AND(BS16&gt;18,BS16&lt;=21),700,"-")</f>
        <v>-</v>
      </c>
      <c r="CE16" s="81" t="str">
        <f>IF(AND(BS16&gt;21,BS16&lt;=24),800,"-")</f>
        <v>-</v>
      </c>
      <c r="CF16" s="80"/>
      <c r="CG16" s="82"/>
      <c r="CI16" s="83">
        <f>SUM(F16:U16)</f>
        <v>0</v>
      </c>
      <c r="CJ16" s="84">
        <f t="shared" si="14"/>
        <v>0</v>
      </c>
      <c r="CK16" s="16">
        <f>COUNTA(F16)</f>
        <v>0</v>
      </c>
      <c r="CL16" s="16">
        <f>COUNTA(N16)</f>
        <v>0</v>
      </c>
      <c r="CM16" s="16">
        <f>COUNTA(U16)</f>
        <v>0</v>
      </c>
      <c r="CN16" s="16">
        <f>COUNTA(#REF!)</f>
        <v>1</v>
      </c>
      <c r="CO16" s="16">
        <f>COUNTA(#REF!)</f>
        <v>1</v>
      </c>
      <c r="CP16" s="16">
        <f>COUNTA(#REF!)</f>
        <v>1</v>
      </c>
      <c r="CQ16" s="16">
        <f>COUNTA(#REF!)</f>
        <v>1</v>
      </c>
      <c r="CR16" s="16">
        <f>COUNTA(#REF!)</f>
        <v>1</v>
      </c>
      <c r="CS16" s="16">
        <f>COUNTA(#REF!)</f>
        <v>1</v>
      </c>
      <c r="CT16" s="16">
        <f>COUNTA(#REF!)</f>
        <v>1</v>
      </c>
      <c r="CU16" s="85">
        <f>+CJ16*POWER(10,9)+CK16*POWER(10,8)+CL16*POWER(10,7)+CM16*POWER(10,6)+CN16*POWER(10,5)+CO16*POWER(10,4)+CP16*POWER(10,3)+CQ16*POWER(10,2)+CR16*POWER(10,1)+CS16*POWER(10,0)+CT16*POWER(10,10)</f>
        <v>10000111111</v>
      </c>
      <c r="CV16" s="84">
        <f t="shared" si="15"/>
        <v>0</v>
      </c>
      <c r="CW16" s="16">
        <f t="shared" si="16"/>
        <v>0</v>
      </c>
      <c r="CX16" s="16">
        <f t="shared" si="16"/>
        <v>0</v>
      </c>
      <c r="CY16" s="16">
        <f t="shared" si="16"/>
        <v>0</v>
      </c>
      <c r="CZ16" s="16">
        <f t="shared" si="16"/>
        <v>0</v>
      </c>
      <c r="DA16" s="16">
        <f t="shared" si="16"/>
        <v>0</v>
      </c>
      <c r="DB16" s="16">
        <f t="shared" si="16"/>
        <v>0</v>
      </c>
      <c r="DC16" s="16">
        <f t="shared" si="16"/>
        <v>0</v>
      </c>
      <c r="DD16" s="16">
        <f t="shared" si="16"/>
        <v>0</v>
      </c>
      <c r="DE16" s="16">
        <f>COUNT(AK16)</f>
        <v>0</v>
      </c>
      <c r="DG16" s="84">
        <f>CV16*POWER(10,10)+CW16*POWER(10,9)+CX16*POWER(10,8)+CY16*POWER(10,7)+CZ16*POWER(10,6)+DA16*POWER(10,5)+DB16*POWER(10,4)+DC16*POWER(10,3)+DD16*POWER(10,2)+DE16*10+DF16</f>
        <v>0</v>
      </c>
    </row>
    <row r="17" spans="1:111" ht="20.100000000000001" customHeight="1" thickBot="1" x14ac:dyDescent="0.3">
      <c r="A17" s="86"/>
      <c r="B17" s="87"/>
      <c r="C17" s="88"/>
      <c r="D17" s="88"/>
      <c r="E17" s="89"/>
      <c r="F17" s="90"/>
      <c r="G17" s="91"/>
      <c r="H17" s="91"/>
      <c r="I17" s="91"/>
      <c r="J17" s="91"/>
      <c r="K17" s="91"/>
      <c r="L17" s="91"/>
      <c r="M17" s="91"/>
      <c r="N17" s="92"/>
      <c r="O17" s="92"/>
      <c r="P17" s="92"/>
      <c r="Q17" s="92"/>
      <c r="R17" s="92"/>
      <c r="S17" s="92"/>
      <c r="T17" s="92"/>
      <c r="U17" s="92"/>
      <c r="V17" s="93"/>
      <c r="W17" s="94"/>
      <c r="X17" s="94"/>
      <c r="Y17" s="94"/>
      <c r="Z17" s="94"/>
      <c r="AA17" s="94"/>
      <c r="AB17" s="94"/>
      <c r="AC17" s="94"/>
      <c r="AD17" s="136"/>
      <c r="AE17" s="136"/>
      <c r="AF17" s="136"/>
      <c r="AG17" s="136"/>
      <c r="AH17" s="136"/>
      <c r="AI17" s="136"/>
      <c r="AJ17" s="136"/>
      <c r="AK17" s="95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136"/>
      <c r="AW17" s="95"/>
      <c r="AX17" s="94"/>
      <c r="AY17" s="94"/>
      <c r="AZ17" s="94"/>
      <c r="BA17" s="94"/>
      <c r="BB17" s="94"/>
      <c r="BC17" s="96"/>
      <c r="BD17" s="96"/>
      <c r="BE17" s="96"/>
      <c r="BF17" s="96"/>
      <c r="BG17" s="97"/>
      <c r="BH17" s="98"/>
      <c r="BI17" s="94"/>
      <c r="BJ17" s="94"/>
      <c r="BK17" s="94"/>
      <c r="BL17" s="94"/>
      <c r="BM17" s="136"/>
      <c r="BN17" s="136"/>
      <c r="BO17" s="136"/>
      <c r="BP17" s="95"/>
      <c r="BQ17" s="99"/>
      <c r="BR17" s="99"/>
      <c r="BS17" s="100"/>
      <c r="BT17" s="101"/>
      <c r="BU17" s="102"/>
      <c r="BV17" s="103"/>
      <c r="BW17" s="80"/>
      <c r="BX17" s="81"/>
      <c r="BY17" s="81"/>
      <c r="BZ17" s="81"/>
      <c r="CA17" s="81"/>
      <c r="CB17" s="81"/>
      <c r="CC17" s="81"/>
      <c r="CD17" s="81"/>
      <c r="CE17" s="81"/>
      <c r="CF17" s="80"/>
      <c r="CG17" s="82"/>
      <c r="CI17" s="83"/>
      <c r="CJ17" s="84">
        <f t="shared" si="14"/>
        <v>0</v>
      </c>
      <c r="CU17" s="85"/>
      <c r="CV17" s="84">
        <f t="shared" si="15"/>
        <v>0</v>
      </c>
      <c r="CW17" s="16">
        <f>COUNT(V17)</f>
        <v>0</v>
      </c>
      <c r="DG17" s="84"/>
    </row>
    <row r="18" spans="1:111" ht="20.100000000000001" customHeight="1" thickBot="1" x14ac:dyDescent="0.3">
      <c r="A18" s="86"/>
      <c r="B18" s="87"/>
      <c r="C18" s="88"/>
      <c r="D18" s="88"/>
      <c r="E18" s="89"/>
      <c r="F18" s="90"/>
      <c r="G18" s="91"/>
      <c r="H18" s="91"/>
      <c r="I18" s="91"/>
      <c r="J18" s="91"/>
      <c r="K18" s="91"/>
      <c r="L18" s="91"/>
      <c r="M18" s="91"/>
      <c r="N18" s="92"/>
      <c r="O18" s="92"/>
      <c r="P18" s="92"/>
      <c r="Q18" s="92"/>
      <c r="R18" s="92"/>
      <c r="S18" s="92"/>
      <c r="T18" s="92"/>
      <c r="U18" s="92"/>
      <c r="V18" s="93"/>
      <c r="W18" s="94"/>
      <c r="X18" s="94"/>
      <c r="Y18" s="94"/>
      <c r="Z18" s="94"/>
      <c r="AA18" s="94"/>
      <c r="AB18" s="94"/>
      <c r="AC18" s="94"/>
      <c r="AD18" s="136"/>
      <c r="AE18" s="136"/>
      <c r="AF18" s="136"/>
      <c r="AG18" s="136"/>
      <c r="AH18" s="136"/>
      <c r="AI18" s="136"/>
      <c r="AJ18" s="136"/>
      <c r="AK18" s="95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136"/>
      <c r="AW18" s="95"/>
      <c r="AX18" s="94"/>
      <c r="AY18" s="94"/>
      <c r="AZ18" s="94"/>
      <c r="BA18" s="94"/>
      <c r="BB18" s="94"/>
      <c r="BC18" s="96"/>
      <c r="BD18" s="96"/>
      <c r="BE18" s="96"/>
      <c r="BF18" s="96"/>
      <c r="BG18" s="97"/>
      <c r="BH18" s="98"/>
      <c r="BI18" s="94"/>
      <c r="BJ18" s="94"/>
      <c r="BK18" s="94"/>
      <c r="BL18" s="94"/>
      <c r="BM18" s="136"/>
      <c r="BN18" s="136"/>
      <c r="BO18" s="136"/>
      <c r="BP18" s="95"/>
      <c r="BQ18" s="99"/>
      <c r="BR18" s="99"/>
      <c r="BS18" s="100"/>
      <c r="BT18" s="101"/>
      <c r="BU18" s="102"/>
      <c r="BV18" s="103"/>
      <c r="BW18" s="80"/>
      <c r="BX18" s="81"/>
      <c r="BY18" s="81"/>
      <c r="BZ18" s="81"/>
      <c r="CA18" s="81"/>
      <c r="CB18" s="81"/>
      <c r="CC18" s="81"/>
      <c r="CD18" s="81"/>
      <c r="CE18" s="81"/>
      <c r="CF18" s="80"/>
      <c r="CG18" s="82"/>
      <c r="CI18" s="83"/>
      <c r="CJ18" s="84">
        <f t="shared" si="14"/>
        <v>0</v>
      </c>
      <c r="CU18" s="85"/>
      <c r="CV18" s="84">
        <f t="shared" si="15"/>
        <v>0</v>
      </c>
      <c r="DG18" s="84"/>
    </row>
    <row r="19" spans="1:111" ht="20.100000000000001" customHeight="1" thickBot="1" x14ac:dyDescent="0.3">
      <c r="A19" s="86"/>
      <c r="B19" s="87"/>
      <c r="C19" s="88"/>
      <c r="D19" s="88"/>
      <c r="E19" s="104"/>
      <c r="F19" s="90"/>
      <c r="G19" s="91"/>
      <c r="H19" s="91"/>
      <c r="I19" s="91"/>
      <c r="J19" s="91"/>
      <c r="K19" s="91"/>
      <c r="L19" s="91"/>
      <c r="M19" s="91"/>
      <c r="N19" s="92"/>
      <c r="O19" s="92"/>
      <c r="P19" s="92"/>
      <c r="Q19" s="92"/>
      <c r="R19" s="92"/>
      <c r="S19" s="92"/>
      <c r="T19" s="92"/>
      <c r="U19" s="92"/>
      <c r="V19" s="93"/>
      <c r="W19" s="94"/>
      <c r="X19" s="94"/>
      <c r="Y19" s="94"/>
      <c r="Z19" s="94"/>
      <c r="AA19" s="94"/>
      <c r="AB19" s="94"/>
      <c r="AC19" s="94"/>
      <c r="AD19" s="136"/>
      <c r="AE19" s="136"/>
      <c r="AF19" s="136"/>
      <c r="AG19" s="136"/>
      <c r="AH19" s="136"/>
      <c r="AI19" s="136"/>
      <c r="AJ19" s="136"/>
      <c r="AK19" s="95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136"/>
      <c r="AW19" s="95"/>
      <c r="AX19" s="94"/>
      <c r="AY19" s="94"/>
      <c r="AZ19" s="94"/>
      <c r="BA19" s="94"/>
      <c r="BB19" s="94"/>
      <c r="BC19" s="96"/>
      <c r="BD19" s="96"/>
      <c r="BE19" s="96"/>
      <c r="BF19" s="96"/>
      <c r="BG19" s="97"/>
      <c r="BH19" s="98"/>
      <c r="BI19" s="94"/>
      <c r="BJ19" s="94"/>
      <c r="BK19" s="94"/>
      <c r="BL19" s="94"/>
      <c r="BM19" s="136"/>
      <c r="BN19" s="136"/>
      <c r="BO19" s="136"/>
      <c r="BP19" s="95"/>
      <c r="BQ19" s="99"/>
      <c r="BR19" s="99"/>
      <c r="BS19" s="100"/>
      <c r="BT19" s="101"/>
      <c r="BU19" s="102"/>
      <c r="BV19" s="103"/>
      <c r="BW19" s="80"/>
      <c r="BX19" s="81">
        <f t="shared" si="17"/>
        <v>0</v>
      </c>
      <c r="BY19" s="81" t="str">
        <f>IF(AND(BS19&gt;3,BS19&lt;=6),200,"-")</f>
        <v>-</v>
      </c>
      <c r="BZ19" s="81" t="str">
        <f>IF(AND(BS19&gt;6,BS19&lt;=9),300,"-")</f>
        <v>-</v>
      </c>
      <c r="CA19" s="81" t="str">
        <f>IF(AND(BS19&gt;9,BS19&lt;=12),400,"-")</f>
        <v>-</v>
      </c>
      <c r="CB19" s="81" t="str">
        <f>IF(AND(BS19&gt;12,BS19&lt;=15),500,"-")</f>
        <v>-</v>
      </c>
      <c r="CC19" s="81" t="str">
        <f>IF(AND(BS19&gt;15,BS19&lt;=18),600,"-")</f>
        <v>-</v>
      </c>
      <c r="CD19" s="81" t="str">
        <f>IF(AND(BS19&gt;18,BS19&lt;=21),700,"-")</f>
        <v>-</v>
      </c>
      <c r="CE19" s="81" t="str">
        <f>IF(AND(BS19&gt;21,BS19&lt;=24),800,"-")</f>
        <v>-</v>
      </c>
      <c r="CF19" s="80"/>
      <c r="CG19" s="82"/>
      <c r="CI19" s="83">
        <f>SUM(F19:U19)</f>
        <v>0</v>
      </c>
      <c r="CJ19" s="84">
        <f t="shared" si="14"/>
        <v>0</v>
      </c>
      <c r="CK19" s="16">
        <f>COUNTA(F19)</f>
        <v>0</v>
      </c>
      <c r="CL19" s="16">
        <f>COUNTA(N19)</f>
        <v>0</v>
      </c>
      <c r="CM19" s="16">
        <f>COUNTA(U19)</f>
        <v>0</v>
      </c>
      <c r="CN19" s="16">
        <f>COUNTA(#REF!)</f>
        <v>1</v>
      </c>
      <c r="CO19" s="16">
        <f>COUNTA(#REF!)</f>
        <v>1</v>
      </c>
      <c r="CP19" s="16">
        <f>COUNTA(#REF!)</f>
        <v>1</v>
      </c>
      <c r="CQ19" s="16">
        <f>COUNTA(#REF!)</f>
        <v>1</v>
      </c>
      <c r="CR19" s="16">
        <f>COUNTA(#REF!)</f>
        <v>1</v>
      </c>
      <c r="CS19" s="16">
        <f>COUNTA(#REF!)</f>
        <v>1</v>
      </c>
      <c r="CT19" s="16">
        <f>COUNTA(#REF!)</f>
        <v>1</v>
      </c>
      <c r="CU19" s="85">
        <f>+CJ19*POWER(10,9)+CK19*POWER(10,8)+CL19*POWER(10,7)+CM19*POWER(10,6)+CN19*POWER(10,5)+CO19*POWER(10,4)+CP19*POWER(10,3)+CQ19*POWER(10,2)+CR19*POWER(10,1)+CS19*POWER(10,0)+CT19*POWER(10,10)</f>
        <v>10000111111</v>
      </c>
      <c r="CV19" s="84">
        <f t="shared" si="15"/>
        <v>0</v>
      </c>
      <c r="CW19" s="16">
        <f t="shared" ref="CW19:DD19" si="18">COUNT(V19)</f>
        <v>0</v>
      </c>
      <c r="CX19" s="16">
        <f t="shared" si="18"/>
        <v>0</v>
      </c>
      <c r="CY19" s="16">
        <f t="shared" si="18"/>
        <v>0</v>
      </c>
      <c r="CZ19" s="16">
        <f t="shared" si="18"/>
        <v>0</v>
      </c>
      <c r="DA19" s="16">
        <f t="shared" si="18"/>
        <v>0</v>
      </c>
      <c r="DB19" s="16">
        <f t="shared" si="18"/>
        <v>0</v>
      </c>
      <c r="DC19" s="16">
        <f t="shared" si="18"/>
        <v>0</v>
      </c>
      <c r="DD19" s="16">
        <f t="shared" si="18"/>
        <v>0</v>
      </c>
      <c r="DE19" s="16">
        <f>COUNT(AK19)</f>
        <v>0</v>
      </c>
      <c r="DG19" s="84">
        <f>CV19*POWER(10,10)+CW19*POWER(10,9)+CX19*POWER(10,8)+CY19*POWER(10,7)+CZ19*POWER(10,6)+DA19*POWER(10,5)+DB19*POWER(10,4)+DC19*POWER(10,3)+DD19*POWER(10,2)+DE19*10+DF19</f>
        <v>0</v>
      </c>
    </row>
    <row r="20" spans="1:111" ht="20.100000000000001" customHeight="1" thickBot="1" x14ac:dyDescent="0.3">
      <c r="A20" s="86"/>
      <c r="B20" s="87"/>
      <c r="C20" s="88"/>
      <c r="D20" s="88"/>
      <c r="E20" s="89"/>
      <c r="F20" s="90"/>
      <c r="G20" s="91"/>
      <c r="H20" s="91"/>
      <c r="I20" s="91"/>
      <c r="J20" s="91"/>
      <c r="K20" s="91"/>
      <c r="L20" s="91"/>
      <c r="M20" s="91"/>
      <c r="N20" s="92"/>
      <c r="O20" s="92"/>
      <c r="P20" s="92"/>
      <c r="Q20" s="92"/>
      <c r="R20" s="92"/>
      <c r="S20" s="92"/>
      <c r="T20" s="92"/>
      <c r="U20" s="92"/>
      <c r="V20" s="93"/>
      <c r="W20" s="94"/>
      <c r="X20" s="94"/>
      <c r="Y20" s="94"/>
      <c r="Z20" s="94"/>
      <c r="AA20" s="94"/>
      <c r="AB20" s="94"/>
      <c r="AC20" s="94"/>
      <c r="AD20" s="136"/>
      <c r="AE20" s="136"/>
      <c r="AF20" s="136"/>
      <c r="AG20" s="136"/>
      <c r="AH20" s="136"/>
      <c r="AI20" s="136"/>
      <c r="AJ20" s="136"/>
      <c r="AK20" s="95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136"/>
      <c r="AW20" s="95"/>
      <c r="AX20" s="94"/>
      <c r="AY20" s="94"/>
      <c r="AZ20" s="94"/>
      <c r="BA20" s="94"/>
      <c r="BB20" s="94"/>
      <c r="BC20" s="96"/>
      <c r="BD20" s="96"/>
      <c r="BE20" s="96"/>
      <c r="BF20" s="96"/>
      <c r="BG20" s="97"/>
      <c r="BH20" s="98"/>
      <c r="BI20" s="94"/>
      <c r="BJ20" s="94"/>
      <c r="BK20" s="94"/>
      <c r="BL20" s="94"/>
      <c r="BM20" s="136"/>
      <c r="BN20" s="136"/>
      <c r="BO20" s="136"/>
      <c r="BP20" s="95"/>
      <c r="BQ20" s="99"/>
      <c r="BR20" s="99"/>
      <c r="BS20" s="100"/>
      <c r="BT20" s="101"/>
      <c r="BU20" s="102"/>
      <c r="BV20" s="103"/>
      <c r="BW20" s="80"/>
      <c r="BX20" s="81"/>
      <c r="BY20" s="81"/>
      <c r="BZ20" s="81"/>
      <c r="CA20" s="81"/>
      <c r="CB20" s="81"/>
      <c r="CC20" s="81"/>
      <c r="CD20" s="81"/>
      <c r="CE20" s="81"/>
      <c r="CF20" s="80"/>
      <c r="CG20" s="82"/>
      <c r="CI20" s="83"/>
      <c r="CJ20" s="84">
        <f t="shared" si="14"/>
        <v>0</v>
      </c>
      <c r="CU20" s="85"/>
      <c r="CV20" s="84">
        <f t="shared" si="15"/>
        <v>0</v>
      </c>
      <c r="CW20" s="16">
        <f>COUNT(V20)</f>
        <v>0</v>
      </c>
      <c r="DG20" s="84"/>
    </row>
    <row r="21" spans="1:111" ht="20.100000000000001" customHeight="1" thickBot="1" x14ac:dyDescent="0.3">
      <c r="A21" s="86"/>
      <c r="B21" s="87"/>
      <c r="C21" s="88"/>
      <c r="D21" s="88"/>
      <c r="E21" s="89"/>
      <c r="F21" s="90"/>
      <c r="G21" s="91"/>
      <c r="H21" s="91"/>
      <c r="I21" s="91"/>
      <c r="J21" s="91"/>
      <c r="K21" s="91"/>
      <c r="L21" s="91"/>
      <c r="M21" s="91"/>
      <c r="N21" s="92"/>
      <c r="O21" s="92"/>
      <c r="P21" s="92"/>
      <c r="Q21" s="92"/>
      <c r="R21" s="92"/>
      <c r="S21" s="92"/>
      <c r="T21" s="92"/>
      <c r="U21" s="92"/>
      <c r="V21" s="93"/>
      <c r="W21" s="94"/>
      <c r="X21" s="94"/>
      <c r="Y21" s="94"/>
      <c r="Z21" s="94"/>
      <c r="AA21" s="94"/>
      <c r="AB21" s="94"/>
      <c r="AC21" s="94"/>
      <c r="AD21" s="136"/>
      <c r="AE21" s="136"/>
      <c r="AF21" s="136"/>
      <c r="AG21" s="136"/>
      <c r="AH21" s="136"/>
      <c r="AI21" s="136"/>
      <c r="AJ21" s="136"/>
      <c r="AK21" s="95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136"/>
      <c r="AW21" s="95"/>
      <c r="AX21" s="94"/>
      <c r="AY21" s="94"/>
      <c r="AZ21" s="94"/>
      <c r="BA21" s="94"/>
      <c r="BB21" s="94"/>
      <c r="BC21" s="96"/>
      <c r="BD21" s="96"/>
      <c r="BE21" s="96"/>
      <c r="BF21" s="96"/>
      <c r="BG21" s="97"/>
      <c r="BH21" s="98"/>
      <c r="BI21" s="94"/>
      <c r="BJ21" s="94"/>
      <c r="BK21" s="94"/>
      <c r="BL21" s="94"/>
      <c r="BM21" s="136"/>
      <c r="BN21" s="136"/>
      <c r="BO21" s="136"/>
      <c r="BP21" s="95"/>
      <c r="BQ21" s="99"/>
      <c r="BR21" s="99"/>
      <c r="BS21" s="100"/>
      <c r="BT21" s="101"/>
      <c r="BU21" s="102"/>
      <c r="BV21" s="103"/>
      <c r="BW21" s="80"/>
      <c r="BX21" s="81">
        <f t="shared" si="17"/>
        <v>0</v>
      </c>
      <c r="BY21" s="81" t="str">
        <f>IF(AND(BS21&gt;3,BS21&lt;=6),200,"-")</f>
        <v>-</v>
      </c>
      <c r="BZ21" s="81" t="str">
        <f>IF(AND(BS21&gt;6,BS21&lt;=9),300,"-")</f>
        <v>-</v>
      </c>
      <c r="CA21" s="81" t="str">
        <f>IF(AND(BS21&gt;9,BS21&lt;=12),400,"-")</f>
        <v>-</v>
      </c>
      <c r="CB21" s="81" t="str">
        <f>IF(AND(BS21&gt;12,BS21&lt;=15),500,"-")</f>
        <v>-</v>
      </c>
      <c r="CC21" s="81" t="str">
        <f>IF(AND(BS21&gt;15,BS21&lt;=18),600,"-")</f>
        <v>-</v>
      </c>
      <c r="CD21" s="81" t="str">
        <f>IF(AND(BS21&gt;18,BS21&lt;=21),700,"-")</f>
        <v>-</v>
      </c>
      <c r="CE21" s="81" t="str">
        <f>IF(AND(BS21&gt;21,BS21&lt;=24),800,"-")</f>
        <v>-</v>
      </c>
      <c r="CF21" s="80"/>
      <c r="CG21" s="82"/>
      <c r="CI21" s="83">
        <f>SUM(F21:U21)</f>
        <v>0</v>
      </c>
      <c r="CJ21" s="84">
        <f t="shared" si="14"/>
        <v>0</v>
      </c>
      <c r="CK21" s="16">
        <f>COUNTA(F21)</f>
        <v>0</v>
      </c>
      <c r="CL21" s="16">
        <f>COUNTA(N21)</f>
        <v>0</v>
      </c>
      <c r="CM21" s="16">
        <f>COUNTA(U21)</f>
        <v>0</v>
      </c>
      <c r="CN21" s="16">
        <f>COUNTA(#REF!)</f>
        <v>1</v>
      </c>
      <c r="CO21" s="16">
        <f>COUNTA(#REF!)</f>
        <v>1</v>
      </c>
      <c r="CP21" s="16">
        <f>COUNTA(#REF!)</f>
        <v>1</v>
      </c>
      <c r="CQ21" s="16">
        <f>COUNTA(#REF!)</f>
        <v>1</v>
      </c>
      <c r="CR21" s="16">
        <f>COUNTA(#REF!)</f>
        <v>1</v>
      </c>
      <c r="CS21" s="16">
        <f>COUNTA(#REF!)</f>
        <v>1</v>
      </c>
      <c r="CT21" s="16">
        <f>COUNTA(#REF!)</f>
        <v>1</v>
      </c>
      <c r="CU21" s="85">
        <f>+CJ21*POWER(10,9)+CK21*POWER(10,8)+CL21*POWER(10,7)+CM21*POWER(10,6)+CN21*POWER(10,5)+CO21*POWER(10,4)+CP21*POWER(10,3)+CQ21*POWER(10,2)+CR21*POWER(10,1)+CS21*POWER(10,0)+CT21*POWER(10,10)</f>
        <v>10000111111</v>
      </c>
      <c r="CV21" s="84">
        <f t="shared" si="15"/>
        <v>0</v>
      </c>
      <c r="CW21" s="16">
        <f>COUNT(V21)</f>
        <v>0</v>
      </c>
      <c r="CX21" s="16">
        <f t="shared" ref="CX21:DD21" si="19">COUNT(W21)</f>
        <v>0</v>
      </c>
      <c r="CY21" s="16">
        <f t="shared" si="19"/>
        <v>0</v>
      </c>
      <c r="CZ21" s="16">
        <f t="shared" si="19"/>
        <v>0</v>
      </c>
      <c r="DA21" s="16">
        <f t="shared" si="19"/>
        <v>0</v>
      </c>
      <c r="DB21" s="16">
        <f t="shared" si="19"/>
        <v>0</v>
      </c>
      <c r="DC21" s="16">
        <f t="shared" si="19"/>
        <v>0</v>
      </c>
      <c r="DD21" s="16">
        <f t="shared" si="19"/>
        <v>0</v>
      </c>
      <c r="DE21" s="16">
        <f>COUNT(AK21)</f>
        <v>0</v>
      </c>
      <c r="DG21" s="84">
        <f>CV21*POWER(10,10)+CW21*POWER(10,9)+CX21*POWER(10,8)+CY21*POWER(10,7)+CZ21*POWER(10,6)+DA21*POWER(10,5)+DB21*POWER(10,4)+DC21*POWER(10,3)+DD21*POWER(10,2)+DE21*10+DF21</f>
        <v>0</v>
      </c>
    </row>
    <row r="22" spans="1:111" ht="20.100000000000001" customHeight="1" thickBot="1" x14ac:dyDescent="0.3">
      <c r="A22" s="86"/>
      <c r="B22" s="87"/>
      <c r="C22" s="88"/>
      <c r="D22" s="88"/>
      <c r="E22" s="89"/>
      <c r="F22" s="90"/>
      <c r="G22" s="91"/>
      <c r="H22" s="91"/>
      <c r="I22" s="91"/>
      <c r="J22" s="91"/>
      <c r="K22" s="91"/>
      <c r="L22" s="91"/>
      <c r="M22" s="91"/>
      <c r="N22" s="92"/>
      <c r="O22" s="92"/>
      <c r="P22" s="92"/>
      <c r="Q22" s="92"/>
      <c r="R22" s="92"/>
      <c r="S22" s="92"/>
      <c r="T22" s="92"/>
      <c r="U22" s="92"/>
      <c r="V22" s="93"/>
      <c r="W22" s="94"/>
      <c r="X22" s="94"/>
      <c r="Y22" s="94"/>
      <c r="Z22" s="94"/>
      <c r="AA22" s="94"/>
      <c r="AB22" s="94"/>
      <c r="AC22" s="94"/>
      <c r="AD22" s="136"/>
      <c r="AE22" s="136"/>
      <c r="AF22" s="136"/>
      <c r="AG22" s="136"/>
      <c r="AH22" s="136"/>
      <c r="AI22" s="136"/>
      <c r="AJ22" s="136"/>
      <c r="AK22" s="95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136"/>
      <c r="AW22" s="95"/>
      <c r="AX22" s="94"/>
      <c r="AY22" s="94"/>
      <c r="AZ22" s="94"/>
      <c r="BA22" s="94"/>
      <c r="BB22" s="94"/>
      <c r="BC22" s="96"/>
      <c r="BD22" s="96"/>
      <c r="BE22" s="96"/>
      <c r="BF22" s="96"/>
      <c r="BG22" s="97"/>
      <c r="BH22" s="98"/>
      <c r="BI22" s="94"/>
      <c r="BJ22" s="94"/>
      <c r="BK22" s="94"/>
      <c r="BL22" s="94"/>
      <c r="BM22" s="136"/>
      <c r="BN22" s="136"/>
      <c r="BO22" s="136"/>
      <c r="BP22" s="95"/>
      <c r="BQ22" s="99"/>
      <c r="BR22" s="99"/>
      <c r="BS22" s="100"/>
      <c r="BT22" s="101"/>
      <c r="BU22" s="102"/>
      <c r="BV22" s="103"/>
      <c r="BW22" s="80"/>
      <c r="BX22" s="81"/>
      <c r="BY22" s="81"/>
      <c r="BZ22" s="81"/>
      <c r="CA22" s="81"/>
      <c r="CB22" s="81"/>
      <c r="CC22" s="81"/>
      <c r="CD22" s="81"/>
      <c r="CE22" s="81"/>
      <c r="CF22" s="80"/>
      <c r="CG22" s="82"/>
      <c r="CI22" s="83"/>
      <c r="CJ22" s="84">
        <f t="shared" si="14"/>
        <v>0</v>
      </c>
      <c r="CU22" s="85"/>
      <c r="CV22" s="84">
        <f t="shared" si="15"/>
        <v>0</v>
      </c>
      <c r="CW22" s="16">
        <f>COUNT(V22)</f>
        <v>0</v>
      </c>
      <c r="DG22" s="84"/>
    </row>
    <row r="23" spans="1:111" ht="20.100000000000001" customHeight="1" thickBot="1" x14ac:dyDescent="0.3">
      <c r="A23" s="86"/>
      <c r="B23" s="87"/>
      <c r="C23" s="88"/>
      <c r="D23" s="88"/>
      <c r="E23" s="89"/>
      <c r="F23" s="90"/>
      <c r="G23" s="91"/>
      <c r="H23" s="91"/>
      <c r="I23" s="91"/>
      <c r="J23" s="91"/>
      <c r="K23" s="91"/>
      <c r="L23" s="91"/>
      <c r="M23" s="91"/>
      <c r="N23" s="92"/>
      <c r="O23" s="92"/>
      <c r="P23" s="92"/>
      <c r="Q23" s="92"/>
      <c r="R23" s="92"/>
      <c r="S23" s="92"/>
      <c r="T23" s="92"/>
      <c r="U23" s="92"/>
      <c r="V23" s="93"/>
      <c r="W23" s="94"/>
      <c r="X23" s="94"/>
      <c r="Y23" s="94"/>
      <c r="Z23" s="94"/>
      <c r="AA23" s="94"/>
      <c r="AB23" s="94"/>
      <c r="AC23" s="94"/>
      <c r="AD23" s="136"/>
      <c r="AE23" s="136"/>
      <c r="AF23" s="136"/>
      <c r="AG23" s="136"/>
      <c r="AH23" s="136"/>
      <c r="AI23" s="136"/>
      <c r="AJ23" s="136"/>
      <c r="AK23" s="95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136"/>
      <c r="AW23" s="95"/>
      <c r="AX23" s="94"/>
      <c r="AY23" s="94"/>
      <c r="AZ23" s="94"/>
      <c r="BA23" s="94"/>
      <c r="BB23" s="94"/>
      <c r="BC23" s="96"/>
      <c r="BD23" s="96"/>
      <c r="BE23" s="96"/>
      <c r="BF23" s="96"/>
      <c r="BG23" s="97"/>
      <c r="BH23" s="98"/>
      <c r="BI23" s="94"/>
      <c r="BJ23" s="94"/>
      <c r="BK23" s="94"/>
      <c r="BL23" s="94"/>
      <c r="BM23" s="136"/>
      <c r="BN23" s="136"/>
      <c r="BO23" s="136"/>
      <c r="BP23" s="95"/>
      <c r="BQ23" s="99"/>
      <c r="BR23" s="99"/>
      <c r="BS23" s="100"/>
      <c r="BT23" s="101"/>
      <c r="BU23" s="102"/>
      <c r="BV23" s="103"/>
      <c r="BW23" s="80"/>
      <c r="BX23" s="81"/>
      <c r="BY23" s="81"/>
      <c r="BZ23" s="81"/>
      <c r="CA23" s="81"/>
      <c r="CB23" s="81"/>
      <c r="CC23" s="81"/>
      <c r="CD23" s="81"/>
      <c r="CE23" s="81"/>
      <c r="CF23" s="80"/>
      <c r="CG23" s="82"/>
      <c r="CI23" s="83"/>
      <c r="CJ23" s="84">
        <f t="shared" si="14"/>
        <v>0</v>
      </c>
      <c r="CU23" s="85"/>
      <c r="CV23" s="84">
        <f t="shared" si="15"/>
        <v>0</v>
      </c>
      <c r="DG23" s="84"/>
    </row>
    <row r="24" spans="1:111" ht="20.100000000000001" customHeight="1" thickBot="1" x14ac:dyDescent="0.3">
      <c r="A24" s="86"/>
      <c r="B24" s="87"/>
      <c r="C24" s="88"/>
      <c r="D24" s="88"/>
      <c r="E24" s="89"/>
      <c r="F24" s="90"/>
      <c r="G24" s="91"/>
      <c r="H24" s="91"/>
      <c r="I24" s="91"/>
      <c r="J24" s="91"/>
      <c r="K24" s="91"/>
      <c r="L24" s="91"/>
      <c r="M24" s="91"/>
      <c r="N24" s="92"/>
      <c r="O24" s="92"/>
      <c r="P24" s="92"/>
      <c r="Q24" s="92"/>
      <c r="R24" s="92"/>
      <c r="S24" s="92"/>
      <c r="T24" s="92"/>
      <c r="U24" s="92"/>
      <c r="V24" s="93"/>
      <c r="W24" s="94"/>
      <c r="X24" s="94"/>
      <c r="Y24" s="94"/>
      <c r="Z24" s="94"/>
      <c r="AA24" s="94"/>
      <c r="AB24" s="94"/>
      <c r="AC24" s="94"/>
      <c r="AD24" s="136"/>
      <c r="AE24" s="136"/>
      <c r="AF24" s="136"/>
      <c r="AG24" s="136"/>
      <c r="AH24" s="136"/>
      <c r="AI24" s="136"/>
      <c r="AJ24" s="136"/>
      <c r="AK24" s="95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136"/>
      <c r="AW24" s="95"/>
      <c r="AX24" s="94"/>
      <c r="AY24" s="94"/>
      <c r="AZ24" s="94"/>
      <c r="BA24" s="94"/>
      <c r="BB24" s="94"/>
      <c r="BC24" s="96"/>
      <c r="BD24" s="96"/>
      <c r="BE24" s="96"/>
      <c r="BF24" s="96"/>
      <c r="BG24" s="97"/>
      <c r="BH24" s="98"/>
      <c r="BI24" s="94"/>
      <c r="BJ24" s="94"/>
      <c r="BK24" s="94"/>
      <c r="BL24" s="94"/>
      <c r="BM24" s="136"/>
      <c r="BN24" s="136"/>
      <c r="BO24" s="136"/>
      <c r="BP24" s="95"/>
      <c r="BQ24" s="99"/>
      <c r="BR24" s="99"/>
      <c r="BS24" s="100"/>
      <c r="BT24" s="101"/>
      <c r="BU24" s="102"/>
      <c r="BV24" s="103"/>
      <c r="BW24" s="80"/>
      <c r="BX24" s="81"/>
      <c r="BY24" s="81"/>
      <c r="BZ24" s="81"/>
      <c r="CA24" s="81"/>
      <c r="CB24" s="81"/>
      <c r="CC24" s="81"/>
      <c r="CD24" s="81"/>
      <c r="CE24" s="81"/>
      <c r="CF24" s="80"/>
      <c r="CG24" s="82"/>
      <c r="CI24" s="83"/>
      <c r="CJ24" s="84">
        <f t="shared" si="14"/>
        <v>0</v>
      </c>
      <c r="CU24" s="85"/>
      <c r="CV24" s="84">
        <f t="shared" si="15"/>
        <v>0</v>
      </c>
      <c r="DG24" s="84"/>
    </row>
    <row r="25" spans="1:111" ht="20.100000000000001" customHeight="1" thickBot="1" x14ac:dyDescent="0.3">
      <c r="A25" s="86"/>
      <c r="B25" s="87"/>
      <c r="C25" s="88"/>
      <c r="D25" s="88"/>
      <c r="E25" s="89"/>
      <c r="F25" s="90"/>
      <c r="G25" s="91"/>
      <c r="H25" s="91"/>
      <c r="I25" s="91"/>
      <c r="J25" s="91"/>
      <c r="K25" s="91"/>
      <c r="L25" s="91"/>
      <c r="M25" s="91"/>
      <c r="N25" s="92"/>
      <c r="O25" s="92"/>
      <c r="P25" s="92"/>
      <c r="Q25" s="92"/>
      <c r="R25" s="92"/>
      <c r="S25" s="92"/>
      <c r="T25" s="92"/>
      <c r="U25" s="92"/>
      <c r="V25" s="93"/>
      <c r="W25" s="94"/>
      <c r="X25" s="94"/>
      <c r="Y25" s="94"/>
      <c r="Z25" s="94"/>
      <c r="AA25" s="94"/>
      <c r="AB25" s="94"/>
      <c r="AC25" s="94"/>
      <c r="AD25" s="136"/>
      <c r="AE25" s="136"/>
      <c r="AF25" s="136"/>
      <c r="AG25" s="136"/>
      <c r="AH25" s="136"/>
      <c r="AI25" s="136"/>
      <c r="AJ25" s="136"/>
      <c r="AK25" s="95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136"/>
      <c r="AW25" s="95"/>
      <c r="AX25" s="94"/>
      <c r="AY25" s="94"/>
      <c r="AZ25" s="94"/>
      <c r="BA25" s="94"/>
      <c r="BB25" s="94"/>
      <c r="BC25" s="96"/>
      <c r="BD25" s="96"/>
      <c r="BE25" s="96"/>
      <c r="BF25" s="96"/>
      <c r="BG25" s="97"/>
      <c r="BH25" s="98"/>
      <c r="BI25" s="94"/>
      <c r="BJ25" s="94"/>
      <c r="BK25" s="94"/>
      <c r="BL25" s="94"/>
      <c r="BM25" s="136"/>
      <c r="BN25" s="136"/>
      <c r="BO25" s="136"/>
      <c r="BP25" s="95"/>
      <c r="BQ25" s="99"/>
      <c r="BR25" s="99"/>
      <c r="BS25" s="100"/>
      <c r="BT25" s="101"/>
      <c r="BU25" s="102"/>
      <c r="BV25" s="103"/>
      <c r="BW25" s="80"/>
      <c r="BX25" s="81"/>
      <c r="BY25" s="81"/>
      <c r="BZ25" s="81"/>
      <c r="CA25" s="81"/>
      <c r="CB25" s="81"/>
      <c r="CC25" s="81"/>
      <c r="CD25" s="81"/>
      <c r="CE25" s="81"/>
      <c r="CF25" s="80"/>
      <c r="CG25" s="82"/>
      <c r="CI25" s="83"/>
      <c r="CJ25" s="84">
        <f t="shared" si="14"/>
        <v>0</v>
      </c>
      <c r="CU25" s="85"/>
      <c r="CV25" s="84">
        <f t="shared" si="15"/>
        <v>0</v>
      </c>
      <c r="DG25" s="84"/>
    </row>
    <row r="26" spans="1:111" ht="20.100000000000001" customHeight="1" thickBot="1" x14ac:dyDescent="0.3">
      <c r="A26" s="86"/>
      <c r="B26" s="87"/>
      <c r="C26" s="88"/>
      <c r="D26" s="88"/>
      <c r="E26" s="89"/>
      <c r="F26" s="90"/>
      <c r="G26" s="91"/>
      <c r="H26" s="91"/>
      <c r="I26" s="91"/>
      <c r="J26" s="91"/>
      <c r="K26" s="91"/>
      <c r="L26" s="91"/>
      <c r="M26" s="91"/>
      <c r="N26" s="92"/>
      <c r="O26" s="92"/>
      <c r="P26" s="92"/>
      <c r="Q26" s="92"/>
      <c r="R26" s="92"/>
      <c r="S26" s="92"/>
      <c r="T26" s="92"/>
      <c r="U26" s="92"/>
      <c r="V26" s="93"/>
      <c r="W26" s="94"/>
      <c r="X26" s="94"/>
      <c r="Y26" s="94"/>
      <c r="Z26" s="94"/>
      <c r="AA26" s="94"/>
      <c r="AB26" s="94"/>
      <c r="AC26" s="94"/>
      <c r="AD26" s="136"/>
      <c r="AE26" s="136"/>
      <c r="AF26" s="136"/>
      <c r="AG26" s="136"/>
      <c r="AH26" s="136"/>
      <c r="AI26" s="136"/>
      <c r="AJ26" s="136"/>
      <c r="AK26" s="95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136"/>
      <c r="AW26" s="95"/>
      <c r="AX26" s="94"/>
      <c r="AY26" s="94"/>
      <c r="AZ26" s="94"/>
      <c r="BA26" s="94"/>
      <c r="BB26" s="94"/>
      <c r="BC26" s="96"/>
      <c r="BD26" s="96"/>
      <c r="BE26" s="96"/>
      <c r="BF26" s="96"/>
      <c r="BG26" s="97"/>
      <c r="BH26" s="98"/>
      <c r="BI26" s="94"/>
      <c r="BJ26" s="94"/>
      <c r="BK26" s="94"/>
      <c r="BL26" s="94"/>
      <c r="BM26" s="136"/>
      <c r="BN26" s="136"/>
      <c r="BO26" s="136"/>
      <c r="BP26" s="95"/>
      <c r="BQ26" s="99"/>
      <c r="BR26" s="99"/>
      <c r="BS26" s="100"/>
      <c r="BT26" s="101"/>
      <c r="BU26" s="102"/>
      <c r="BV26" s="103"/>
      <c r="BW26" s="80"/>
      <c r="BX26" s="81"/>
      <c r="BY26" s="81"/>
      <c r="BZ26" s="81"/>
      <c r="CA26" s="81"/>
      <c r="CB26" s="81"/>
      <c r="CC26" s="81"/>
      <c r="CD26" s="81"/>
      <c r="CE26" s="81"/>
      <c r="CF26" s="80"/>
      <c r="CG26" s="82"/>
      <c r="CI26" s="83"/>
      <c r="CJ26" s="84">
        <f t="shared" si="14"/>
        <v>0</v>
      </c>
      <c r="CU26" s="85"/>
      <c r="CV26" s="84">
        <f t="shared" si="15"/>
        <v>0</v>
      </c>
      <c r="DG26" s="84"/>
    </row>
    <row r="27" spans="1:111" ht="20.100000000000001" customHeight="1" thickBot="1" x14ac:dyDescent="0.3">
      <c r="A27" s="86"/>
      <c r="B27" s="87"/>
      <c r="C27" s="88"/>
      <c r="D27" s="88"/>
      <c r="E27" s="89"/>
      <c r="F27" s="90"/>
      <c r="G27" s="91"/>
      <c r="H27" s="91"/>
      <c r="I27" s="91"/>
      <c r="J27" s="91"/>
      <c r="K27" s="91"/>
      <c r="L27" s="91"/>
      <c r="M27" s="91"/>
      <c r="N27" s="92"/>
      <c r="O27" s="92"/>
      <c r="P27" s="92"/>
      <c r="Q27" s="92"/>
      <c r="R27" s="92"/>
      <c r="S27" s="92"/>
      <c r="T27" s="92"/>
      <c r="U27" s="92"/>
      <c r="V27" s="93"/>
      <c r="W27" s="94"/>
      <c r="X27" s="94"/>
      <c r="Y27" s="94"/>
      <c r="Z27" s="94"/>
      <c r="AA27" s="94"/>
      <c r="AB27" s="94"/>
      <c r="AC27" s="94"/>
      <c r="AD27" s="136"/>
      <c r="AE27" s="136"/>
      <c r="AF27" s="136"/>
      <c r="AG27" s="136"/>
      <c r="AH27" s="136"/>
      <c r="AI27" s="136"/>
      <c r="AJ27" s="136"/>
      <c r="AK27" s="95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136"/>
      <c r="AW27" s="95"/>
      <c r="AX27" s="94"/>
      <c r="AY27" s="94"/>
      <c r="AZ27" s="94"/>
      <c r="BA27" s="94"/>
      <c r="BB27" s="94"/>
      <c r="BC27" s="96"/>
      <c r="BD27" s="96"/>
      <c r="BE27" s="96"/>
      <c r="BF27" s="96"/>
      <c r="BG27" s="97"/>
      <c r="BH27" s="98"/>
      <c r="BI27" s="94"/>
      <c r="BJ27" s="94"/>
      <c r="BK27" s="94"/>
      <c r="BL27" s="94"/>
      <c r="BM27" s="136"/>
      <c r="BN27" s="136"/>
      <c r="BO27" s="136"/>
      <c r="BP27" s="95"/>
      <c r="BQ27" s="99"/>
      <c r="BR27" s="99"/>
      <c r="BS27" s="100"/>
      <c r="BT27" s="101"/>
      <c r="BU27" s="102"/>
      <c r="BV27" s="103"/>
      <c r="BW27" s="80"/>
      <c r="BX27" s="81"/>
      <c r="BY27" s="81"/>
      <c r="BZ27" s="81"/>
      <c r="CA27" s="81"/>
      <c r="CB27" s="81"/>
      <c r="CC27" s="81"/>
      <c r="CD27" s="81"/>
      <c r="CE27" s="81"/>
      <c r="CF27" s="80"/>
      <c r="CG27" s="82"/>
      <c r="CI27" s="83"/>
      <c r="CJ27" s="84">
        <f t="shared" si="14"/>
        <v>0</v>
      </c>
      <c r="CU27" s="85"/>
      <c r="CV27" s="84">
        <f t="shared" si="15"/>
        <v>0</v>
      </c>
      <c r="DG27" s="84"/>
    </row>
    <row r="28" spans="1:111" ht="20.100000000000001" customHeight="1" thickBot="1" x14ac:dyDescent="0.3">
      <c r="A28" s="86"/>
      <c r="B28" s="87"/>
      <c r="C28" s="88"/>
      <c r="D28" s="88"/>
      <c r="E28" s="89"/>
      <c r="F28" s="90"/>
      <c r="G28" s="91"/>
      <c r="H28" s="91"/>
      <c r="I28" s="91"/>
      <c r="J28" s="91"/>
      <c r="K28" s="91"/>
      <c r="L28" s="91"/>
      <c r="M28" s="91"/>
      <c r="N28" s="92"/>
      <c r="O28" s="92"/>
      <c r="P28" s="92"/>
      <c r="Q28" s="92"/>
      <c r="R28" s="92"/>
      <c r="S28" s="92"/>
      <c r="T28" s="92"/>
      <c r="U28" s="92"/>
      <c r="V28" s="93"/>
      <c r="W28" s="94"/>
      <c r="X28" s="94"/>
      <c r="Y28" s="94"/>
      <c r="Z28" s="94"/>
      <c r="AA28" s="94"/>
      <c r="AB28" s="94"/>
      <c r="AC28" s="94"/>
      <c r="AD28" s="136"/>
      <c r="AE28" s="136"/>
      <c r="AF28" s="136"/>
      <c r="AG28" s="136"/>
      <c r="AH28" s="136"/>
      <c r="AI28" s="136"/>
      <c r="AJ28" s="136"/>
      <c r="AK28" s="95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136"/>
      <c r="AW28" s="95"/>
      <c r="AX28" s="94"/>
      <c r="AY28" s="94"/>
      <c r="AZ28" s="94"/>
      <c r="BA28" s="94"/>
      <c r="BB28" s="94"/>
      <c r="BC28" s="96"/>
      <c r="BD28" s="96"/>
      <c r="BE28" s="96"/>
      <c r="BF28" s="96"/>
      <c r="BG28" s="97"/>
      <c r="BH28" s="98"/>
      <c r="BI28" s="94"/>
      <c r="BJ28" s="94"/>
      <c r="BK28" s="94"/>
      <c r="BL28" s="94"/>
      <c r="BM28" s="136"/>
      <c r="BN28" s="136"/>
      <c r="BO28" s="136"/>
      <c r="BP28" s="95"/>
      <c r="BQ28" s="99"/>
      <c r="BR28" s="99"/>
      <c r="BS28" s="100"/>
      <c r="BT28" s="101"/>
      <c r="BU28" s="102"/>
      <c r="BV28" s="103"/>
      <c r="BW28" s="80"/>
      <c r="BX28" s="81"/>
      <c r="BY28" s="81"/>
      <c r="BZ28" s="81"/>
      <c r="CA28" s="81"/>
      <c r="CB28" s="81"/>
      <c r="CC28" s="81"/>
      <c r="CD28" s="81"/>
      <c r="CE28" s="81"/>
      <c r="CF28" s="80"/>
      <c r="CG28" s="82"/>
      <c r="CI28" s="83"/>
      <c r="CJ28" s="84">
        <f t="shared" si="14"/>
        <v>0</v>
      </c>
      <c r="CU28" s="85"/>
      <c r="CV28" s="84">
        <f t="shared" si="15"/>
        <v>0</v>
      </c>
      <c r="DG28" s="84"/>
    </row>
    <row r="29" spans="1:111" ht="20.100000000000001" customHeight="1" thickBot="1" x14ac:dyDescent="0.3">
      <c r="A29" s="105"/>
      <c r="B29" s="106"/>
      <c r="C29" s="107"/>
      <c r="D29" s="107"/>
      <c r="E29" s="108"/>
      <c r="F29" s="109"/>
      <c r="G29" s="110"/>
      <c r="H29" s="110"/>
      <c r="I29" s="110"/>
      <c r="J29" s="110"/>
      <c r="K29" s="110"/>
      <c r="L29" s="110"/>
      <c r="M29" s="110"/>
      <c r="N29" s="111"/>
      <c r="O29" s="111"/>
      <c r="P29" s="111"/>
      <c r="Q29" s="111"/>
      <c r="R29" s="111"/>
      <c r="S29" s="111"/>
      <c r="T29" s="111"/>
      <c r="U29" s="111"/>
      <c r="V29" s="112"/>
      <c r="W29" s="113"/>
      <c r="X29" s="113"/>
      <c r="Y29" s="113"/>
      <c r="Z29" s="113"/>
      <c r="AA29" s="113"/>
      <c r="AB29" s="113"/>
      <c r="AC29" s="113"/>
      <c r="AD29" s="115"/>
      <c r="AE29" s="115"/>
      <c r="AF29" s="115"/>
      <c r="AG29" s="115"/>
      <c r="AH29" s="115"/>
      <c r="AI29" s="115"/>
      <c r="AJ29" s="115"/>
      <c r="AK29" s="114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5"/>
      <c r="AW29" s="114"/>
      <c r="AX29" s="113"/>
      <c r="AY29" s="113"/>
      <c r="AZ29" s="113"/>
      <c r="BA29" s="113"/>
      <c r="BB29" s="113"/>
      <c r="BC29" s="115"/>
      <c r="BD29" s="115"/>
      <c r="BE29" s="115"/>
      <c r="BF29" s="115"/>
      <c r="BG29" s="114"/>
      <c r="BH29" s="116"/>
      <c r="BI29" s="113"/>
      <c r="BJ29" s="113"/>
      <c r="BK29" s="113"/>
      <c r="BL29" s="113"/>
      <c r="BM29" s="115"/>
      <c r="BN29" s="115"/>
      <c r="BO29" s="115"/>
      <c r="BP29" s="114"/>
      <c r="BQ29" s="117"/>
      <c r="BR29" s="117"/>
      <c r="BS29" s="118"/>
      <c r="BT29" s="119"/>
      <c r="BU29" s="120"/>
      <c r="BV29" s="121"/>
      <c r="BW29" s="80"/>
      <c r="BX29" s="81">
        <f t="shared" si="17"/>
        <v>0</v>
      </c>
      <c r="BY29" s="81" t="str">
        <f>IF(AND(BS29&gt;3,BS29&lt;=6),200,"-")</f>
        <v>-</v>
      </c>
      <c r="BZ29" s="81" t="str">
        <f>IF(AND(BS29&gt;6,BS29&lt;=9),300,"-")</f>
        <v>-</v>
      </c>
      <c r="CA29" s="81" t="str">
        <f>IF(AND(BS29&gt;9,BS29&lt;=12),400,"-")</f>
        <v>-</v>
      </c>
      <c r="CB29" s="81" t="str">
        <f>IF(AND(BS29&gt;12,BS29&lt;=15),500,"-")</f>
        <v>-</v>
      </c>
      <c r="CC29" s="81" t="str">
        <f>IF(AND(BS29&gt;15,BS29&lt;=18),600,"-")</f>
        <v>-</v>
      </c>
      <c r="CD29" s="81" t="str">
        <f>IF(AND(BS29&gt;18,BS29&lt;=21),700,"-")</f>
        <v>-</v>
      </c>
      <c r="CE29" s="81" t="str">
        <f>IF(AND(BS29&gt;21,BS29&lt;=24),800,"-")</f>
        <v>-</v>
      </c>
      <c r="CF29" s="80"/>
      <c r="CG29" s="82"/>
      <c r="CI29" s="83">
        <f>SUM(F29:U29)</f>
        <v>0</v>
      </c>
      <c r="CJ29" s="84">
        <f t="shared" si="14"/>
        <v>0</v>
      </c>
      <c r="CK29" s="16">
        <f>COUNTA(F29)</f>
        <v>0</v>
      </c>
      <c r="CL29" s="16">
        <f>COUNTA(N29)</f>
        <v>0</v>
      </c>
      <c r="CM29" s="16">
        <f>COUNTA(U29)</f>
        <v>0</v>
      </c>
      <c r="CN29" s="16">
        <f>COUNTA(#REF!)</f>
        <v>1</v>
      </c>
      <c r="CO29" s="16">
        <f>COUNTA(#REF!)</f>
        <v>1</v>
      </c>
      <c r="CP29" s="16">
        <f>COUNTA(#REF!)</f>
        <v>1</v>
      </c>
      <c r="CQ29" s="16">
        <f>COUNTA(#REF!)</f>
        <v>1</v>
      </c>
      <c r="CR29" s="16">
        <f>COUNTA(#REF!)</f>
        <v>1</v>
      </c>
      <c r="CS29" s="16">
        <f>COUNTA(#REF!)</f>
        <v>1</v>
      </c>
      <c r="CT29" s="16">
        <f>COUNTA(#REF!)</f>
        <v>1</v>
      </c>
      <c r="CU29" s="85">
        <f t="shared" ref="CU29:CU34" si="20">+CJ29*POWER(10,9)+CK29*POWER(10,8)+CL29*POWER(10,7)+CM29*POWER(10,6)+CN29*POWER(10,5)+CO29*POWER(10,4)+CP29*POWER(10,3)+CQ29*POWER(10,2)+CR29*POWER(10,1)+CS29*POWER(10,0)+CT29*POWER(10,10)</f>
        <v>10000111111</v>
      </c>
      <c r="CV29" s="84">
        <f t="shared" si="15"/>
        <v>0</v>
      </c>
      <c r="CW29" s="16">
        <f t="shared" ref="CW29:DD29" si="21">COUNT(V29)</f>
        <v>0</v>
      </c>
      <c r="CX29" s="16">
        <f t="shared" si="21"/>
        <v>0</v>
      </c>
      <c r="CY29" s="16">
        <f t="shared" si="21"/>
        <v>0</v>
      </c>
      <c r="CZ29" s="16">
        <f t="shared" si="21"/>
        <v>0</v>
      </c>
      <c r="DA29" s="16">
        <f t="shared" si="21"/>
        <v>0</v>
      </c>
      <c r="DB29" s="16">
        <f t="shared" si="21"/>
        <v>0</v>
      </c>
      <c r="DC29" s="16">
        <f t="shared" si="21"/>
        <v>0</v>
      </c>
      <c r="DD29" s="16">
        <f t="shared" si="21"/>
        <v>0</v>
      </c>
      <c r="DE29" s="16">
        <f>COUNT(AK29)</f>
        <v>0</v>
      </c>
      <c r="DG29" s="84">
        <f>CV29*POWER(10,10)+CW29*POWER(10,9)+CX29*POWER(10,8)+CY29*POWER(10,7)+CZ29*POWER(10,6)+DA29*POWER(10,5)+DB29*POWER(10,4)+DC29*POWER(10,3)+DD29*POWER(10,2)+DE29*10+DF29</f>
        <v>0</v>
      </c>
    </row>
    <row r="30" spans="1:111" ht="20.100000000000001" customHeight="1" thickBo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80"/>
      <c r="BX30" s="81" t="e">
        <f>IF(#REF!=0,0,IF(AND(#REF!&gt;=0,#REF!&lt;=3),100,0))</f>
        <v>#REF!</v>
      </c>
      <c r="BY30" s="81" t="e">
        <f>IF(AND(#REF!&gt;3,#REF!&lt;=6),200,"-")</f>
        <v>#REF!</v>
      </c>
      <c r="BZ30" s="81" t="e">
        <f>IF(AND(#REF!&gt;6,#REF!&lt;=9),300,"-")</f>
        <v>#REF!</v>
      </c>
      <c r="CA30" s="81" t="e">
        <f>IF(AND(#REF!&gt;9,#REF!&lt;=12),400,"-")</f>
        <v>#REF!</v>
      </c>
      <c r="CB30" s="81" t="e">
        <f>IF(AND(#REF!&gt;12,#REF!&lt;=15),500,"-")</f>
        <v>#REF!</v>
      </c>
      <c r="CC30" s="81" t="e">
        <f>IF(AND(#REF!&gt;15,#REF!&lt;=18),600,"-")</f>
        <v>#REF!</v>
      </c>
      <c r="CD30" s="81" t="e">
        <f>IF(AND(#REF!&gt;18,#REF!&lt;=21),700,"-")</f>
        <v>#REF!</v>
      </c>
      <c r="CE30" s="81" t="e">
        <f>IF(AND(#REF!&gt;21,#REF!&lt;=24),800,"-")</f>
        <v>#REF!</v>
      </c>
      <c r="CF30" s="80"/>
      <c r="CG30" s="82"/>
      <c r="CI30" s="83" t="e">
        <f>SUM(#REF!)</f>
        <v>#REF!</v>
      </c>
      <c r="CJ30" s="84" t="e">
        <f>#REF!</f>
        <v>#REF!</v>
      </c>
      <c r="CK30" s="16">
        <f>COUNTA(#REF!)</f>
        <v>1</v>
      </c>
      <c r="CL30" s="16">
        <f>COUNTA(#REF!)</f>
        <v>1</v>
      </c>
      <c r="CM30" s="16">
        <f>COUNTA(#REF!)</f>
        <v>1</v>
      </c>
      <c r="CN30" s="16">
        <f>COUNTA(#REF!)</f>
        <v>1</v>
      </c>
      <c r="CO30" s="16">
        <f>COUNTA(#REF!)</f>
        <v>1</v>
      </c>
      <c r="CP30" s="16">
        <f>COUNTA(#REF!)</f>
        <v>1</v>
      </c>
      <c r="CQ30" s="16">
        <f>COUNTA(#REF!)</f>
        <v>1</v>
      </c>
      <c r="CR30" s="16">
        <f>COUNTA(#REF!)</f>
        <v>1</v>
      </c>
      <c r="CS30" s="16">
        <f>COUNTA(#REF!)</f>
        <v>1</v>
      </c>
      <c r="CT30" s="16">
        <f>COUNTA(#REF!)</f>
        <v>1</v>
      </c>
      <c r="CU30" s="85" t="e">
        <f t="shared" si="20"/>
        <v>#REF!</v>
      </c>
      <c r="CV30" s="84" t="e">
        <f>#REF!</f>
        <v>#REF!</v>
      </c>
      <c r="CW30" s="16">
        <f>COUNT(#REF!)</f>
        <v>0</v>
      </c>
      <c r="CX30" s="16">
        <f>COUNT(#REF!)</f>
        <v>0</v>
      </c>
      <c r="CY30" s="16">
        <f>COUNT(#REF!)</f>
        <v>0</v>
      </c>
      <c r="CZ30" s="16">
        <f>COUNT(#REF!)</f>
        <v>0</v>
      </c>
      <c r="DA30" s="16">
        <f>COUNT(#REF!)</f>
        <v>0</v>
      </c>
      <c r="DB30" s="16">
        <f>COUNT(#REF!)</f>
        <v>0</v>
      </c>
      <c r="DC30" s="16">
        <f>COUNT(#REF!)</f>
        <v>0</v>
      </c>
      <c r="DD30" s="16">
        <f>COUNT(#REF!)</f>
        <v>0</v>
      </c>
      <c r="DE30" s="16">
        <f>COUNT(#REF!)</f>
        <v>0</v>
      </c>
      <c r="DG30" s="84" t="e">
        <f>CV30*POWER(10,10)+CW30*POWER(10,9)+CX30*POWER(10,8)+CY30*POWER(10,7)+CZ30*POWER(10,6)+DA30*POWER(10,5)+DB30*POWER(10,4)+DC30*POWER(10,3)+DD30*POWER(10,2)+DE30*10+DF30</f>
        <v>#REF!</v>
      </c>
    </row>
    <row r="31" spans="1:111" ht="13.5" hidden="1" thickBot="1" x14ac:dyDescent="0.3">
      <c r="A31" s="122" t="e">
        <f>+#REF!+1</f>
        <v>#REF!</v>
      </c>
      <c r="B31" s="123"/>
      <c r="C31" s="124"/>
      <c r="D31" s="124"/>
      <c r="E31" s="125"/>
      <c r="F31" s="126"/>
      <c r="G31" s="127"/>
      <c r="H31" s="127"/>
      <c r="I31" s="127"/>
      <c r="J31" s="127"/>
      <c r="K31" s="127"/>
      <c r="L31" s="127"/>
      <c r="M31" s="127"/>
      <c r="N31" s="128"/>
      <c r="O31" s="128"/>
      <c r="P31" s="128"/>
      <c r="Q31" s="128"/>
      <c r="R31" s="128"/>
      <c r="S31" s="128"/>
      <c r="T31" s="128"/>
      <c r="U31" s="128"/>
      <c r="V31" s="129"/>
      <c r="W31" s="130"/>
      <c r="X31" s="130"/>
      <c r="Y31" s="130"/>
      <c r="Z31" s="130"/>
      <c r="AA31" s="130"/>
      <c r="AB31" s="130"/>
      <c r="AC31" s="130"/>
      <c r="AD31" s="96"/>
      <c r="AE31" s="96"/>
      <c r="AF31" s="96"/>
      <c r="AG31" s="96"/>
      <c r="AH31" s="96"/>
      <c r="AI31" s="96"/>
      <c r="AJ31" s="96"/>
      <c r="AK31" s="97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96"/>
      <c r="AW31" s="97"/>
      <c r="AX31" s="130"/>
      <c r="AY31" s="130"/>
      <c r="AZ31" s="130"/>
      <c r="BA31" s="130"/>
      <c r="BB31" s="130"/>
      <c r="BC31" s="96"/>
      <c r="BD31" s="96"/>
      <c r="BE31" s="96"/>
      <c r="BF31" s="96"/>
      <c r="BG31" s="97"/>
      <c r="BH31" s="130"/>
      <c r="BI31" s="130"/>
      <c r="BJ31" s="130"/>
      <c r="BK31" s="130"/>
      <c r="BL31" s="130"/>
      <c r="BM31" s="130"/>
      <c r="BN31" s="130"/>
      <c r="BO31" s="130"/>
      <c r="BP31" s="130"/>
      <c r="BQ31" s="96"/>
      <c r="BR31" s="96"/>
      <c r="BS31" s="131"/>
      <c r="BT31" s="132"/>
      <c r="BU31" s="131" t="str">
        <f>IF(BT31=0,"-",VLOOKUP(BT31,#REF!,2))</f>
        <v>-</v>
      </c>
      <c r="BV31" s="133"/>
      <c r="BW31" s="80"/>
      <c r="BX31" s="81">
        <f t="shared" si="17"/>
        <v>0</v>
      </c>
      <c r="BY31" s="81" t="str">
        <f t="shared" ref="BY31:BY76" si="22">IF(AND(BS31&gt;3,BS31&lt;=6),200,"-")</f>
        <v>-</v>
      </c>
      <c r="BZ31" s="81" t="str">
        <f t="shared" ref="BZ31:BZ76" si="23">IF(AND(BS31&gt;6,BS31&lt;=9),300,"-")</f>
        <v>-</v>
      </c>
      <c r="CA31" s="81" t="str">
        <f t="shared" ref="CA31:CA76" si="24">IF(AND(BS31&gt;9,BS31&lt;=12),400,"-")</f>
        <v>-</v>
      </c>
      <c r="CB31" s="81" t="str">
        <f t="shared" ref="CB31:CB76" si="25">IF(AND(BS31&gt;12,BS31&lt;=15),500,"-")</f>
        <v>-</v>
      </c>
      <c r="CC31" s="81" t="str">
        <f t="shared" ref="CC31:CC76" si="26">IF(AND(BS31&gt;15,BS31&lt;=18),600,"-")</f>
        <v>-</v>
      </c>
      <c r="CD31" s="81" t="str">
        <f t="shared" ref="CD31:CD76" si="27">IF(AND(BS31&gt;18,BS31&lt;=21),700,"-")</f>
        <v>-</v>
      </c>
      <c r="CE31" s="81" t="str">
        <f t="shared" ref="CE31:CE76" si="28">IF(AND(BS31&gt;21,BS31&lt;=24),800,"-")</f>
        <v>-</v>
      </c>
      <c r="CF31" s="80"/>
      <c r="CG31" s="82"/>
      <c r="CI31" s="83">
        <f t="shared" ref="CI31:CI62" si="29">SUM(F31:U31)</f>
        <v>0</v>
      </c>
      <c r="CJ31" s="84">
        <f t="shared" ref="CJ31:CJ62" si="30">B31</f>
        <v>0</v>
      </c>
      <c r="CK31" s="16">
        <f t="shared" ref="CK31:CK62" si="31">COUNTA(F31)</f>
        <v>0</v>
      </c>
      <c r="CL31" s="16">
        <f t="shared" ref="CL31:CL62" si="32">COUNTA(N31)</f>
        <v>0</v>
      </c>
      <c r="CM31" s="16">
        <f t="shared" ref="CM31:CM62" si="33">COUNTA(U31)</f>
        <v>0</v>
      </c>
      <c r="CN31" s="16">
        <f>COUNTA(#REF!)</f>
        <v>1</v>
      </c>
      <c r="CO31" s="16">
        <f>COUNTA(#REF!)</f>
        <v>1</v>
      </c>
      <c r="CP31" s="16">
        <f>COUNTA(#REF!)</f>
        <v>1</v>
      </c>
      <c r="CQ31" s="16">
        <f>COUNTA(#REF!)</f>
        <v>1</v>
      </c>
      <c r="CR31" s="16">
        <f>COUNTA(#REF!)</f>
        <v>1</v>
      </c>
      <c r="CS31" s="16">
        <f>COUNTA(#REF!)</f>
        <v>1</v>
      </c>
      <c r="CT31" s="16">
        <f>COUNTA(#REF!)</f>
        <v>1</v>
      </c>
      <c r="CU31" s="85">
        <f t="shared" si="20"/>
        <v>10000111111</v>
      </c>
      <c r="CV31" s="84">
        <f t="shared" ref="CV31:CV62" si="34">B31</f>
        <v>0</v>
      </c>
      <c r="CW31" s="16">
        <f t="shared" ref="CW31:CW62" si="35">COUNT(V31)</f>
        <v>0</v>
      </c>
      <c r="DG31" s="84"/>
    </row>
    <row r="32" spans="1:111" ht="13.5" hidden="1" thickBot="1" x14ac:dyDescent="0.3">
      <c r="A32" s="134" t="e">
        <f t="shared" ref="A32:A87" si="36">+A31+1</f>
        <v>#REF!</v>
      </c>
      <c r="B32" s="87"/>
      <c r="C32" s="88"/>
      <c r="D32" s="88"/>
      <c r="E32" s="135"/>
      <c r="F32" s="90"/>
      <c r="G32" s="91"/>
      <c r="H32" s="91"/>
      <c r="I32" s="91"/>
      <c r="J32" s="91"/>
      <c r="K32" s="91"/>
      <c r="L32" s="91"/>
      <c r="M32" s="91"/>
      <c r="N32" s="92"/>
      <c r="O32" s="92"/>
      <c r="P32" s="92"/>
      <c r="Q32" s="92"/>
      <c r="R32" s="92"/>
      <c r="S32" s="92"/>
      <c r="T32" s="92"/>
      <c r="U32" s="92"/>
      <c r="V32" s="93"/>
      <c r="W32" s="94"/>
      <c r="X32" s="94"/>
      <c r="Y32" s="94"/>
      <c r="Z32" s="94"/>
      <c r="AA32" s="94"/>
      <c r="AB32" s="94"/>
      <c r="AC32" s="94"/>
      <c r="AD32" s="136"/>
      <c r="AE32" s="136"/>
      <c r="AF32" s="136"/>
      <c r="AG32" s="136"/>
      <c r="AH32" s="136"/>
      <c r="AI32" s="136"/>
      <c r="AJ32" s="136"/>
      <c r="AK32" s="95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136"/>
      <c r="AW32" s="95"/>
      <c r="AX32" s="94"/>
      <c r="AY32" s="94"/>
      <c r="AZ32" s="94"/>
      <c r="BA32" s="94"/>
      <c r="BB32" s="94"/>
      <c r="BC32" s="96"/>
      <c r="BD32" s="96"/>
      <c r="BE32" s="96"/>
      <c r="BF32" s="96"/>
      <c r="BG32" s="97"/>
      <c r="BH32" s="94"/>
      <c r="BI32" s="94"/>
      <c r="BJ32" s="94"/>
      <c r="BK32" s="94"/>
      <c r="BL32" s="94"/>
      <c r="BM32" s="94"/>
      <c r="BN32" s="94"/>
      <c r="BO32" s="94"/>
      <c r="BP32" s="94"/>
      <c r="BQ32" s="136"/>
      <c r="BR32" s="136"/>
      <c r="BS32" s="137"/>
      <c r="BT32" s="138"/>
      <c r="BU32" s="137" t="str">
        <f>IF(BT32=0,"-",VLOOKUP(BT32,#REF!,2))</f>
        <v>-</v>
      </c>
      <c r="BV32" s="139"/>
      <c r="BW32" s="80"/>
      <c r="BX32" s="81">
        <f t="shared" si="17"/>
        <v>0</v>
      </c>
      <c r="BY32" s="81" t="str">
        <f t="shared" si="22"/>
        <v>-</v>
      </c>
      <c r="BZ32" s="81" t="str">
        <f t="shared" si="23"/>
        <v>-</v>
      </c>
      <c r="CA32" s="81" t="str">
        <f t="shared" si="24"/>
        <v>-</v>
      </c>
      <c r="CB32" s="81" t="str">
        <f t="shared" si="25"/>
        <v>-</v>
      </c>
      <c r="CC32" s="81" t="str">
        <f t="shared" si="26"/>
        <v>-</v>
      </c>
      <c r="CD32" s="81" t="str">
        <f t="shared" si="27"/>
        <v>-</v>
      </c>
      <c r="CE32" s="81" t="str">
        <f t="shared" si="28"/>
        <v>-</v>
      </c>
      <c r="CF32" s="80"/>
      <c r="CG32" s="82"/>
      <c r="CI32" s="83">
        <f t="shared" si="29"/>
        <v>0</v>
      </c>
      <c r="CJ32" s="84">
        <f t="shared" si="30"/>
        <v>0</v>
      </c>
      <c r="CK32" s="16">
        <f t="shared" si="31"/>
        <v>0</v>
      </c>
      <c r="CL32" s="16">
        <f t="shared" si="32"/>
        <v>0</v>
      </c>
      <c r="CM32" s="16">
        <f t="shared" si="33"/>
        <v>0</v>
      </c>
      <c r="CN32" s="16">
        <f>COUNTA(#REF!)</f>
        <v>1</v>
      </c>
      <c r="CO32" s="16">
        <f>COUNTA(#REF!)</f>
        <v>1</v>
      </c>
      <c r="CP32" s="16">
        <f>COUNTA(#REF!)</f>
        <v>1</v>
      </c>
      <c r="CQ32" s="16">
        <f>COUNTA(#REF!)</f>
        <v>1</v>
      </c>
      <c r="CR32" s="16">
        <f>COUNTA(#REF!)</f>
        <v>1</v>
      </c>
      <c r="CS32" s="16">
        <f>COUNTA(#REF!)</f>
        <v>1</v>
      </c>
      <c r="CT32" s="16">
        <f>COUNTA(#REF!)</f>
        <v>1</v>
      </c>
      <c r="CU32" s="85">
        <f t="shared" si="20"/>
        <v>10000111111</v>
      </c>
      <c r="CV32" s="84">
        <f t="shared" si="34"/>
        <v>0</v>
      </c>
      <c r="CW32" s="16">
        <f t="shared" si="35"/>
        <v>0</v>
      </c>
      <c r="DG32" s="84"/>
    </row>
    <row r="33" spans="1:111" ht="13.5" hidden="1" thickBot="1" x14ac:dyDescent="0.3">
      <c r="A33" s="134" t="e">
        <f t="shared" si="36"/>
        <v>#REF!</v>
      </c>
      <c r="B33" s="87"/>
      <c r="C33" s="88"/>
      <c r="D33" s="88"/>
      <c r="E33" s="135"/>
      <c r="F33" s="90"/>
      <c r="G33" s="91"/>
      <c r="H33" s="91"/>
      <c r="I33" s="91"/>
      <c r="J33" s="91"/>
      <c r="K33" s="91"/>
      <c r="L33" s="91"/>
      <c r="M33" s="91"/>
      <c r="N33" s="92"/>
      <c r="O33" s="92"/>
      <c r="P33" s="92"/>
      <c r="Q33" s="92"/>
      <c r="R33" s="92"/>
      <c r="S33" s="92"/>
      <c r="T33" s="92"/>
      <c r="U33" s="92"/>
      <c r="V33" s="93"/>
      <c r="W33" s="94"/>
      <c r="X33" s="94"/>
      <c r="Y33" s="94"/>
      <c r="Z33" s="94"/>
      <c r="AA33" s="94"/>
      <c r="AB33" s="94"/>
      <c r="AC33" s="94"/>
      <c r="AD33" s="136"/>
      <c r="AE33" s="136"/>
      <c r="AF33" s="136"/>
      <c r="AG33" s="136"/>
      <c r="AH33" s="136"/>
      <c r="AI33" s="136"/>
      <c r="AJ33" s="136"/>
      <c r="AK33" s="95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136"/>
      <c r="AW33" s="95"/>
      <c r="AX33" s="94"/>
      <c r="AY33" s="94"/>
      <c r="AZ33" s="94"/>
      <c r="BA33" s="94"/>
      <c r="BB33" s="94"/>
      <c r="BC33" s="96"/>
      <c r="BD33" s="96"/>
      <c r="BE33" s="96"/>
      <c r="BF33" s="96"/>
      <c r="BG33" s="97"/>
      <c r="BH33" s="94"/>
      <c r="BI33" s="94"/>
      <c r="BJ33" s="94"/>
      <c r="BK33" s="94"/>
      <c r="BL33" s="94"/>
      <c r="BM33" s="94"/>
      <c r="BN33" s="94"/>
      <c r="BO33" s="94"/>
      <c r="BP33" s="94"/>
      <c r="BQ33" s="136"/>
      <c r="BR33" s="136"/>
      <c r="BS33" s="137"/>
      <c r="BT33" s="138"/>
      <c r="BU33" s="137" t="str">
        <f>IF(BT33=0,"-",VLOOKUP(BT33,#REF!,2))</f>
        <v>-</v>
      </c>
      <c r="BV33" s="139"/>
      <c r="BW33" s="80"/>
      <c r="BX33" s="81">
        <f t="shared" si="17"/>
        <v>0</v>
      </c>
      <c r="BY33" s="81" t="str">
        <f t="shared" si="22"/>
        <v>-</v>
      </c>
      <c r="BZ33" s="81" t="str">
        <f t="shared" si="23"/>
        <v>-</v>
      </c>
      <c r="CA33" s="81" t="str">
        <f t="shared" si="24"/>
        <v>-</v>
      </c>
      <c r="CB33" s="81" t="str">
        <f t="shared" si="25"/>
        <v>-</v>
      </c>
      <c r="CC33" s="81" t="str">
        <f t="shared" si="26"/>
        <v>-</v>
      </c>
      <c r="CD33" s="81" t="str">
        <f t="shared" si="27"/>
        <v>-</v>
      </c>
      <c r="CE33" s="81" t="str">
        <f t="shared" si="28"/>
        <v>-</v>
      </c>
      <c r="CF33" s="80"/>
      <c r="CG33" s="82"/>
      <c r="CI33" s="83">
        <f t="shared" si="29"/>
        <v>0</v>
      </c>
      <c r="CJ33" s="84">
        <f t="shared" si="30"/>
        <v>0</v>
      </c>
      <c r="CK33" s="16">
        <f t="shared" si="31"/>
        <v>0</v>
      </c>
      <c r="CL33" s="16">
        <f t="shared" si="32"/>
        <v>0</v>
      </c>
      <c r="CM33" s="16">
        <f t="shared" si="33"/>
        <v>0</v>
      </c>
      <c r="CN33" s="16">
        <f>COUNTA(#REF!)</f>
        <v>1</v>
      </c>
      <c r="CO33" s="16">
        <f>COUNTA(#REF!)</f>
        <v>1</v>
      </c>
      <c r="CP33" s="16">
        <f>COUNTA(#REF!)</f>
        <v>1</v>
      </c>
      <c r="CQ33" s="16">
        <f>COUNTA(#REF!)</f>
        <v>1</v>
      </c>
      <c r="CR33" s="16">
        <f>COUNTA(#REF!)</f>
        <v>1</v>
      </c>
      <c r="CS33" s="16">
        <f>COUNTA(#REF!)</f>
        <v>1</v>
      </c>
      <c r="CT33" s="16">
        <f>COUNTA(#REF!)</f>
        <v>1</v>
      </c>
      <c r="CU33" s="85">
        <f t="shared" si="20"/>
        <v>10000111111</v>
      </c>
      <c r="CV33" s="84">
        <f t="shared" si="34"/>
        <v>0</v>
      </c>
      <c r="CW33" s="16">
        <f t="shared" si="35"/>
        <v>0</v>
      </c>
      <c r="DG33" s="84"/>
    </row>
    <row r="34" spans="1:111" ht="13.5" hidden="1" thickBot="1" x14ac:dyDescent="0.3">
      <c r="A34" s="134" t="e">
        <f t="shared" si="36"/>
        <v>#REF!</v>
      </c>
      <c r="B34" s="87"/>
      <c r="C34" s="88"/>
      <c r="D34" s="88"/>
      <c r="E34" s="135"/>
      <c r="F34" s="90"/>
      <c r="G34" s="91"/>
      <c r="H34" s="91"/>
      <c r="I34" s="91"/>
      <c r="J34" s="91"/>
      <c r="K34" s="91"/>
      <c r="L34" s="91"/>
      <c r="M34" s="91"/>
      <c r="N34" s="92"/>
      <c r="O34" s="92"/>
      <c r="P34" s="92"/>
      <c r="Q34" s="92"/>
      <c r="R34" s="92"/>
      <c r="S34" s="92"/>
      <c r="T34" s="92"/>
      <c r="U34" s="92"/>
      <c r="V34" s="93"/>
      <c r="W34" s="94"/>
      <c r="X34" s="94"/>
      <c r="Y34" s="94"/>
      <c r="Z34" s="94"/>
      <c r="AA34" s="94"/>
      <c r="AB34" s="94"/>
      <c r="AC34" s="94"/>
      <c r="AD34" s="136"/>
      <c r="AE34" s="136"/>
      <c r="AF34" s="136"/>
      <c r="AG34" s="136"/>
      <c r="AH34" s="136"/>
      <c r="AI34" s="136"/>
      <c r="AJ34" s="136"/>
      <c r="AK34" s="95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136"/>
      <c r="AW34" s="95"/>
      <c r="AX34" s="94"/>
      <c r="AY34" s="94"/>
      <c r="AZ34" s="94"/>
      <c r="BA34" s="94"/>
      <c r="BB34" s="94"/>
      <c r="BC34" s="96"/>
      <c r="BD34" s="96"/>
      <c r="BE34" s="96"/>
      <c r="BF34" s="96"/>
      <c r="BG34" s="97"/>
      <c r="BH34" s="94"/>
      <c r="BI34" s="94"/>
      <c r="BJ34" s="94"/>
      <c r="BK34" s="94"/>
      <c r="BL34" s="94"/>
      <c r="BM34" s="94"/>
      <c r="BN34" s="94"/>
      <c r="BO34" s="94"/>
      <c r="BP34" s="94"/>
      <c r="BQ34" s="136"/>
      <c r="BR34" s="136"/>
      <c r="BS34" s="137"/>
      <c r="BT34" s="138"/>
      <c r="BU34" s="137" t="str">
        <f>IF(BT34=0,"-",VLOOKUP(BT34,#REF!,2))</f>
        <v>-</v>
      </c>
      <c r="BV34" s="139"/>
      <c r="BW34" s="80"/>
      <c r="BX34" s="81">
        <f t="shared" si="17"/>
        <v>0</v>
      </c>
      <c r="BY34" s="81" t="str">
        <f t="shared" si="22"/>
        <v>-</v>
      </c>
      <c r="BZ34" s="81" t="str">
        <f t="shared" si="23"/>
        <v>-</v>
      </c>
      <c r="CA34" s="81" t="str">
        <f t="shared" si="24"/>
        <v>-</v>
      </c>
      <c r="CB34" s="81" t="str">
        <f t="shared" si="25"/>
        <v>-</v>
      </c>
      <c r="CC34" s="81" t="str">
        <f t="shared" si="26"/>
        <v>-</v>
      </c>
      <c r="CD34" s="81" t="str">
        <f t="shared" si="27"/>
        <v>-</v>
      </c>
      <c r="CE34" s="81" t="str">
        <f t="shared" si="28"/>
        <v>-</v>
      </c>
      <c r="CF34" s="80"/>
      <c r="CG34" s="82"/>
      <c r="CI34" s="83">
        <f t="shared" si="29"/>
        <v>0</v>
      </c>
      <c r="CJ34" s="84">
        <f t="shared" si="30"/>
        <v>0</v>
      </c>
      <c r="CK34" s="16">
        <f t="shared" si="31"/>
        <v>0</v>
      </c>
      <c r="CL34" s="16">
        <f t="shared" si="32"/>
        <v>0</v>
      </c>
      <c r="CM34" s="16">
        <f t="shared" si="33"/>
        <v>0</v>
      </c>
      <c r="CN34" s="16">
        <f>COUNTA(#REF!)</f>
        <v>1</v>
      </c>
      <c r="CO34" s="16">
        <f>COUNTA(#REF!)</f>
        <v>1</v>
      </c>
      <c r="CP34" s="16">
        <f>COUNTA(#REF!)</f>
        <v>1</v>
      </c>
      <c r="CQ34" s="16">
        <f>COUNTA(#REF!)</f>
        <v>1</v>
      </c>
      <c r="CR34" s="16">
        <f>COUNTA(#REF!)</f>
        <v>1</v>
      </c>
      <c r="CS34" s="16">
        <f>COUNTA(#REF!)</f>
        <v>1</v>
      </c>
      <c r="CT34" s="16">
        <f>COUNTA(#REF!)</f>
        <v>1</v>
      </c>
      <c r="CU34" s="85">
        <f t="shared" si="20"/>
        <v>10000111111</v>
      </c>
      <c r="CV34" s="84">
        <f t="shared" si="34"/>
        <v>0</v>
      </c>
      <c r="CW34" s="16">
        <f t="shared" si="35"/>
        <v>0</v>
      </c>
      <c r="DG34" s="84"/>
    </row>
    <row r="35" spans="1:111" ht="13.5" hidden="1" thickBot="1" x14ac:dyDescent="0.3">
      <c r="A35" s="134" t="e">
        <f t="shared" si="36"/>
        <v>#REF!</v>
      </c>
      <c r="B35" s="87"/>
      <c r="C35" s="88"/>
      <c r="D35" s="88"/>
      <c r="E35" s="135"/>
      <c r="F35" s="90"/>
      <c r="G35" s="91"/>
      <c r="H35" s="91"/>
      <c r="I35" s="91"/>
      <c r="J35" s="91"/>
      <c r="K35" s="91"/>
      <c r="L35" s="91"/>
      <c r="M35" s="91"/>
      <c r="N35" s="92"/>
      <c r="O35" s="92"/>
      <c r="P35" s="92"/>
      <c r="Q35" s="92"/>
      <c r="R35" s="92"/>
      <c r="S35" s="92"/>
      <c r="T35" s="92"/>
      <c r="U35" s="92"/>
      <c r="V35" s="93"/>
      <c r="W35" s="94"/>
      <c r="X35" s="94"/>
      <c r="Y35" s="94"/>
      <c r="Z35" s="94"/>
      <c r="AA35" s="94"/>
      <c r="AB35" s="94"/>
      <c r="AC35" s="94"/>
      <c r="AD35" s="136"/>
      <c r="AE35" s="136"/>
      <c r="AF35" s="136"/>
      <c r="AG35" s="136"/>
      <c r="AH35" s="136"/>
      <c r="AI35" s="136"/>
      <c r="AJ35" s="136"/>
      <c r="AK35" s="95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136"/>
      <c r="AW35" s="95"/>
      <c r="AX35" s="94"/>
      <c r="AY35" s="94"/>
      <c r="AZ35" s="94"/>
      <c r="BA35" s="94"/>
      <c r="BB35" s="94"/>
      <c r="BC35" s="96"/>
      <c r="BD35" s="96"/>
      <c r="BE35" s="96"/>
      <c r="BF35" s="96"/>
      <c r="BG35" s="97"/>
      <c r="BH35" s="94"/>
      <c r="BI35" s="94"/>
      <c r="BJ35" s="94"/>
      <c r="BK35" s="94"/>
      <c r="BL35" s="94"/>
      <c r="BM35" s="94"/>
      <c r="BN35" s="94"/>
      <c r="BO35" s="94"/>
      <c r="BP35" s="94"/>
      <c r="BQ35" s="136"/>
      <c r="BR35" s="136"/>
      <c r="BS35" s="137"/>
      <c r="BT35" s="138"/>
      <c r="BU35" s="137" t="str">
        <f>IF(BT35=0,"-",VLOOKUP(BT35,#REF!,2))</f>
        <v>-</v>
      </c>
      <c r="BV35" s="139"/>
      <c r="BW35" s="80"/>
      <c r="BX35" s="81">
        <f t="shared" si="17"/>
        <v>0</v>
      </c>
      <c r="BY35" s="81" t="str">
        <f t="shared" si="22"/>
        <v>-</v>
      </c>
      <c r="BZ35" s="81" t="str">
        <f t="shared" si="23"/>
        <v>-</v>
      </c>
      <c r="CA35" s="81" t="str">
        <f t="shared" si="24"/>
        <v>-</v>
      </c>
      <c r="CB35" s="81" t="str">
        <f t="shared" si="25"/>
        <v>-</v>
      </c>
      <c r="CC35" s="81" t="str">
        <f t="shared" si="26"/>
        <v>-</v>
      </c>
      <c r="CD35" s="81" t="str">
        <f t="shared" si="27"/>
        <v>-</v>
      </c>
      <c r="CE35" s="81" t="str">
        <f t="shared" si="28"/>
        <v>-</v>
      </c>
      <c r="CF35" s="80"/>
      <c r="CG35" s="82"/>
      <c r="CI35" s="83">
        <f t="shared" si="29"/>
        <v>0</v>
      </c>
      <c r="CJ35" s="84">
        <f t="shared" si="30"/>
        <v>0</v>
      </c>
      <c r="CK35" s="16">
        <f t="shared" si="31"/>
        <v>0</v>
      </c>
      <c r="CL35" s="16">
        <f t="shared" si="32"/>
        <v>0</v>
      </c>
      <c r="CM35" s="16">
        <f t="shared" si="33"/>
        <v>0</v>
      </c>
      <c r="CN35" s="16">
        <f>COUNTA(#REF!)</f>
        <v>1</v>
      </c>
      <c r="CO35" s="16">
        <f>COUNTA(#REF!)</f>
        <v>1</v>
      </c>
      <c r="CP35" s="16">
        <f>COUNTA(#REF!)</f>
        <v>1</v>
      </c>
      <c r="CQ35" s="16">
        <f>COUNTA(#REF!)</f>
        <v>1</v>
      </c>
      <c r="CR35" s="16">
        <f>COUNTA(#REF!)</f>
        <v>1</v>
      </c>
      <c r="CS35" s="16">
        <f>COUNTA(#REF!)</f>
        <v>1</v>
      </c>
      <c r="CT35" s="16">
        <f>COUNTA(#REF!)</f>
        <v>1</v>
      </c>
      <c r="CU35" s="85">
        <f t="shared" ref="CU35:CU87" si="37">+CJ35*POWER(10,9)+CK35*POWER(10,8)+CL35*POWER(10,7)+CM35*POWER(10,6)+CN35*POWER(10,5)+CO35*POWER(10,4)+CP35*POWER(10,3)+CQ35*POWER(10,2)+CR35*POWER(10,1)+CS35*POWER(10,0)+CT35*POWER(10,10)</f>
        <v>10000111111</v>
      </c>
      <c r="CV35" s="84">
        <f t="shared" si="34"/>
        <v>0</v>
      </c>
      <c r="CW35" s="16">
        <f t="shared" si="35"/>
        <v>0</v>
      </c>
      <c r="CX35" s="16">
        <f t="shared" ref="CX35:DD41" si="38">COUNT(W35)</f>
        <v>0</v>
      </c>
      <c r="CY35" s="16">
        <f t="shared" si="38"/>
        <v>0</v>
      </c>
      <c r="CZ35" s="16">
        <f t="shared" si="38"/>
        <v>0</v>
      </c>
      <c r="DA35" s="16">
        <f t="shared" si="38"/>
        <v>0</v>
      </c>
      <c r="DB35" s="16">
        <f t="shared" si="38"/>
        <v>0</v>
      </c>
      <c r="DC35" s="16">
        <f t="shared" si="38"/>
        <v>0</v>
      </c>
      <c r="DD35" s="16">
        <f t="shared" si="38"/>
        <v>0</v>
      </c>
      <c r="DE35" s="16">
        <f t="shared" ref="DE35:DE41" si="39">COUNT(AK35)</f>
        <v>0</v>
      </c>
      <c r="DG35" s="84">
        <f t="shared" ref="DG35:DG41" si="40">CV35*POWER(10,10)+CW35*POWER(10,9)+CX35*POWER(10,8)+CY35*POWER(10,7)+CZ35*POWER(10,6)+DA35*POWER(10,5)+DB35*POWER(10,4)+DC35*POWER(10,3)+DD35*POWER(10,2)+DE35*10+DF35</f>
        <v>0</v>
      </c>
    </row>
    <row r="36" spans="1:111" ht="13.5" hidden="1" thickBot="1" x14ac:dyDescent="0.3">
      <c r="A36" s="134" t="e">
        <f t="shared" si="36"/>
        <v>#REF!</v>
      </c>
      <c r="B36" s="87"/>
      <c r="C36" s="88"/>
      <c r="D36" s="88"/>
      <c r="E36" s="135"/>
      <c r="F36" s="90"/>
      <c r="G36" s="91"/>
      <c r="H36" s="91"/>
      <c r="I36" s="91"/>
      <c r="J36" s="91"/>
      <c r="K36" s="91"/>
      <c r="L36" s="91"/>
      <c r="M36" s="91"/>
      <c r="N36" s="92"/>
      <c r="O36" s="92"/>
      <c r="P36" s="92"/>
      <c r="Q36" s="92"/>
      <c r="R36" s="92"/>
      <c r="S36" s="92"/>
      <c r="T36" s="92"/>
      <c r="U36" s="92"/>
      <c r="V36" s="93"/>
      <c r="W36" s="94"/>
      <c r="X36" s="94"/>
      <c r="Y36" s="94"/>
      <c r="Z36" s="94"/>
      <c r="AA36" s="94"/>
      <c r="AB36" s="94"/>
      <c r="AC36" s="94"/>
      <c r="AD36" s="136"/>
      <c r="AE36" s="136"/>
      <c r="AF36" s="136"/>
      <c r="AG36" s="136"/>
      <c r="AH36" s="136"/>
      <c r="AI36" s="136"/>
      <c r="AJ36" s="136"/>
      <c r="AK36" s="95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136"/>
      <c r="AW36" s="95"/>
      <c r="AX36" s="94"/>
      <c r="AY36" s="94"/>
      <c r="AZ36" s="94"/>
      <c r="BA36" s="94"/>
      <c r="BB36" s="94"/>
      <c r="BC36" s="96"/>
      <c r="BD36" s="96"/>
      <c r="BE36" s="96"/>
      <c r="BF36" s="96"/>
      <c r="BG36" s="97"/>
      <c r="BH36" s="94"/>
      <c r="BI36" s="94"/>
      <c r="BJ36" s="94"/>
      <c r="BK36" s="94"/>
      <c r="BL36" s="94"/>
      <c r="BM36" s="94"/>
      <c r="BN36" s="94"/>
      <c r="BO36" s="94"/>
      <c r="BP36" s="94"/>
      <c r="BQ36" s="136"/>
      <c r="BR36" s="136"/>
      <c r="BS36" s="137"/>
      <c r="BT36" s="138"/>
      <c r="BU36" s="137" t="str">
        <f>IF(BT36=0,"-",VLOOKUP(BT36,#REF!,2))</f>
        <v>-</v>
      </c>
      <c r="BV36" s="139"/>
      <c r="BW36" s="80"/>
      <c r="BX36" s="81">
        <f t="shared" si="17"/>
        <v>0</v>
      </c>
      <c r="BY36" s="81" t="str">
        <f t="shared" si="22"/>
        <v>-</v>
      </c>
      <c r="BZ36" s="81" t="str">
        <f t="shared" si="23"/>
        <v>-</v>
      </c>
      <c r="CA36" s="81" t="str">
        <f t="shared" si="24"/>
        <v>-</v>
      </c>
      <c r="CB36" s="81" t="str">
        <f t="shared" si="25"/>
        <v>-</v>
      </c>
      <c r="CC36" s="81" t="str">
        <f t="shared" si="26"/>
        <v>-</v>
      </c>
      <c r="CD36" s="81" t="str">
        <f t="shared" si="27"/>
        <v>-</v>
      </c>
      <c r="CE36" s="81" t="str">
        <f t="shared" si="28"/>
        <v>-</v>
      </c>
      <c r="CF36" s="80"/>
      <c r="CG36" s="82"/>
      <c r="CI36" s="83">
        <f t="shared" si="29"/>
        <v>0</v>
      </c>
      <c r="CJ36" s="84">
        <f t="shared" si="30"/>
        <v>0</v>
      </c>
      <c r="CK36" s="16">
        <f t="shared" si="31"/>
        <v>0</v>
      </c>
      <c r="CL36" s="16">
        <f t="shared" si="32"/>
        <v>0</v>
      </c>
      <c r="CM36" s="16">
        <f t="shared" si="33"/>
        <v>0</v>
      </c>
      <c r="CN36" s="16">
        <f>COUNTA(#REF!)</f>
        <v>1</v>
      </c>
      <c r="CO36" s="16">
        <f>COUNTA(#REF!)</f>
        <v>1</v>
      </c>
      <c r="CP36" s="16">
        <f>COUNTA(#REF!)</f>
        <v>1</v>
      </c>
      <c r="CQ36" s="16">
        <f>COUNTA(#REF!)</f>
        <v>1</v>
      </c>
      <c r="CR36" s="16">
        <f>COUNTA(#REF!)</f>
        <v>1</v>
      </c>
      <c r="CS36" s="16">
        <f>COUNTA(#REF!)</f>
        <v>1</v>
      </c>
      <c r="CT36" s="16">
        <f>COUNTA(#REF!)</f>
        <v>1</v>
      </c>
      <c r="CU36" s="85">
        <f t="shared" si="37"/>
        <v>10000111111</v>
      </c>
      <c r="CV36" s="84">
        <f t="shared" si="34"/>
        <v>0</v>
      </c>
      <c r="CW36" s="16">
        <f t="shared" si="35"/>
        <v>0</v>
      </c>
      <c r="CX36" s="16">
        <f t="shared" si="38"/>
        <v>0</v>
      </c>
      <c r="CY36" s="16">
        <f t="shared" si="38"/>
        <v>0</v>
      </c>
      <c r="CZ36" s="16">
        <f t="shared" si="38"/>
        <v>0</v>
      </c>
      <c r="DA36" s="16">
        <f t="shared" si="38"/>
        <v>0</v>
      </c>
      <c r="DB36" s="16">
        <f t="shared" si="38"/>
        <v>0</v>
      </c>
      <c r="DC36" s="16">
        <f t="shared" si="38"/>
        <v>0</v>
      </c>
      <c r="DD36" s="16">
        <f t="shared" si="38"/>
        <v>0</v>
      </c>
      <c r="DE36" s="16">
        <f t="shared" si="39"/>
        <v>0</v>
      </c>
      <c r="DG36" s="84">
        <f t="shared" si="40"/>
        <v>0</v>
      </c>
    </row>
    <row r="37" spans="1:111" ht="13.5" hidden="1" thickBot="1" x14ac:dyDescent="0.3">
      <c r="A37" s="134" t="e">
        <f t="shared" si="36"/>
        <v>#REF!</v>
      </c>
      <c r="B37" s="87"/>
      <c r="C37" s="88"/>
      <c r="D37" s="88"/>
      <c r="E37" s="135"/>
      <c r="F37" s="90"/>
      <c r="G37" s="91"/>
      <c r="H37" s="91"/>
      <c r="I37" s="91"/>
      <c r="J37" s="91"/>
      <c r="K37" s="91"/>
      <c r="L37" s="91"/>
      <c r="M37" s="91"/>
      <c r="N37" s="92"/>
      <c r="O37" s="92"/>
      <c r="P37" s="92"/>
      <c r="Q37" s="92"/>
      <c r="R37" s="92"/>
      <c r="S37" s="92"/>
      <c r="T37" s="92"/>
      <c r="U37" s="92"/>
      <c r="V37" s="93"/>
      <c r="W37" s="94"/>
      <c r="X37" s="94"/>
      <c r="Y37" s="94"/>
      <c r="Z37" s="94"/>
      <c r="AA37" s="94"/>
      <c r="AB37" s="94"/>
      <c r="AC37" s="94"/>
      <c r="AD37" s="136"/>
      <c r="AE37" s="136"/>
      <c r="AF37" s="136"/>
      <c r="AG37" s="136"/>
      <c r="AH37" s="136"/>
      <c r="AI37" s="136"/>
      <c r="AJ37" s="136"/>
      <c r="AK37" s="95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136"/>
      <c r="AW37" s="95"/>
      <c r="AX37" s="94"/>
      <c r="AY37" s="94"/>
      <c r="AZ37" s="94"/>
      <c r="BA37" s="94"/>
      <c r="BB37" s="94"/>
      <c r="BC37" s="96"/>
      <c r="BD37" s="96"/>
      <c r="BE37" s="96"/>
      <c r="BF37" s="96"/>
      <c r="BG37" s="97"/>
      <c r="BH37" s="94"/>
      <c r="BI37" s="94"/>
      <c r="BJ37" s="94"/>
      <c r="BK37" s="94"/>
      <c r="BL37" s="94"/>
      <c r="BM37" s="94"/>
      <c r="BN37" s="94"/>
      <c r="BO37" s="94"/>
      <c r="BP37" s="94"/>
      <c r="BQ37" s="136"/>
      <c r="BR37" s="136"/>
      <c r="BS37" s="137"/>
      <c r="BT37" s="138"/>
      <c r="BU37" s="137" t="str">
        <f>IF(BT37=0,"-",VLOOKUP(BT37,#REF!,2))</f>
        <v>-</v>
      </c>
      <c r="BV37" s="139"/>
      <c r="BW37" s="80"/>
      <c r="BX37" s="81">
        <f t="shared" si="17"/>
        <v>0</v>
      </c>
      <c r="BY37" s="81" t="str">
        <f t="shared" si="22"/>
        <v>-</v>
      </c>
      <c r="BZ37" s="81" t="str">
        <f t="shared" si="23"/>
        <v>-</v>
      </c>
      <c r="CA37" s="81" t="str">
        <f t="shared" si="24"/>
        <v>-</v>
      </c>
      <c r="CB37" s="81" t="str">
        <f t="shared" si="25"/>
        <v>-</v>
      </c>
      <c r="CC37" s="81" t="str">
        <f t="shared" si="26"/>
        <v>-</v>
      </c>
      <c r="CD37" s="81" t="str">
        <f t="shared" si="27"/>
        <v>-</v>
      </c>
      <c r="CE37" s="81" t="str">
        <f t="shared" si="28"/>
        <v>-</v>
      </c>
      <c r="CF37" s="80"/>
      <c r="CG37" s="82"/>
      <c r="CI37" s="83">
        <f t="shared" si="29"/>
        <v>0</v>
      </c>
      <c r="CJ37" s="84">
        <f t="shared" si="30"/>
        <v>0</v>
      </c>
      <c r="CK37" s="16">
        <f t="shared" si="31"/>
        <v>0</v>
      </c>
      <c r="CL37" s="16">
        <f t="shared" si="32"/>
        <v>0</v>
      </c>
      <c r="CM37" s="16">
        <f t="shared" si="33"/>
        <v>0</v>
      </c>
      <c r="CN37" s="16">
        <f>COUNTA(#REF!)</f>
        <v>1</v>
      </c>
      <c r="CO37" s="16">
        <f>COUNTA(#REF!)</f>
        <v>1</v>
      </c>
      <c r="CP37" s="16">
        <f>COUNTA(#REF!)</f>
        <v>1</v>
      </c>
      <c r="CQ37" s="16">
        <f>COUNTA(#REF!)</f>
        <v>1</v>
      </c>
      <c r="CR37" s="16">
        <f>COUNTA(#REF!)</f>
        <v>1</v>
      </c>
      <c r="CS37" s="16">
        <f>COUNTA(#REF!)</f>
        <v>1</v>
      </c>
      <c r="CT37" s="16">
        <f>COUNTA(#REF!)</f>
        <v>1</v>
      </c>
      <c r="CU37" s="85">
        <f t="shared" si="37"/>
        <v>10000111111</v>
      </c>
      <c r="CV37" s="84">
        <f t="shared" si="34"/>
        <v>0</v>
      </c>
      <c r="CW37" s="16">
        <f t="shared" si="35"/>
        <v>0</v>
      </c>
      <c r="CX37" s="16">
        <f t="shared" si="38"/>
        <v>0</v>
      </c>
      <c r="CY37" s="16">
        <f t="shared" si="38"/>
        <v>0</v>
      </c>
      <c r="CZ37" s="16">
        <f t="shared" si="38"/>
        <v>0</v>
      </c>
      <c r="DA37" s="16">
        <f t="shared" si="38"/>
        <v>0</v>
      </c>
      <c r="DB37" s="16">
        <f t="shared" si="38"/>
        <v>0</v>
      </c>
      <c r="DC37" s="16">
        <f t="shared" si="38"/>
        <v>0</v>
      </c>
      <c r="DD37" s="16">
        <f t="shared" si="38"/>
        <v>0</v>
      </c>
      <c r="DE37" s="16">
        <f t="shared" si="39"/>
        <v>0</v>
      </c>
      <c r="DG37" s="84">
        <f t="shared" si="40"/>
        <v>0</v>
      </c>
    </row>
    <row r="38" spans="1:111" ht="13.5" hidden="1" thickBot="1" x14ac:dyDescent="0.3">
      <c r="A38" s="134" t="e">
        <f t="shared" si="36"/>
        <v>#REF!</v>
      </c>
      <c r="B38" s="87"/>
      <c r="C38" s="88"/>
      <c r="D38" s="88"/>
      <c r="E38" s="135"/>
      <c r="F38" s="90"/>
      <c r="G38" s="91"/>
      <c r="H38" s="91"/>
      <c r="I38" s="91"/>
      <c r="J38" s="91"/>
      <c r="K38" s="91"/>
      <c r="L38" s="91"/>
      <c r="M38" s="91"/>
      <c r="N38" s="92"/>
      <c r="O38" s="92"/>
      <c r="P38" s="92"/>
      <c r="Q38" s="92"/>
      <c r="R38" s="92"/>
      <c r="S38" s="92"/>
      <c r="T38" s="92"/>
      <c r="U38" s="92"/>
      <c r="V38" s="93"/>
      <c r="W38" s="94"/>
      <c r="X38" s="94"/>
      <c r="Y38" s="94"/>
      <c r="Z38" s="94"/>
      <c r="AA38" s="94"/>
      <c r="AB38" s="94"/>
      <c r="AC38" s="94"/>
      <c r="AD38" s="136"/>
      <c r="AE38" s="136"/>
      <c r="AF38" s="136"/>
      <c r="AG38" s="136"/>
      <c r="AH38" s="136"/>
      <c r="AI38" s="136"/>
      <c r="AJ38" s="136"/>
      <c r="AK38" s="95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136"/>
      <c r="AW38" s="95"/>
      <c r="AX38" s="94"/>
      <c r="AY38" s="94"/>
      <c r="AZ38" s="94"/>
      <c r="BA38" s="94"/>
      <c r="BB38" s="94"/>
      <c r="BC38" s="96"/>
      <c r="BD38" s="96"/>
      <c r="BE38" s="96"/>
      <c r="BF38" s="96"/>
      <c r="BG38" s="97"/>
      <c r="BH38" s="94"/>
      <c r="BI38" s="94"/>
      <c r="BJ38" s="94"/>
      <c r="BK38" s="94"/>
      <c r="BL38" s="94"/>
      <c r="BM38" s="94"/>
      <c r="BN38" s="94"/>
      <c r="BO38" s="94"/>
      <c r="BP38" s="94"/>
      <c r="BQ38" s="136"/>
      <c r="BR38" s="136"/>
      <c r="BS38" s="137"/>
      <c r="BT38" s="138"/>
      <c r="BU38" s="137" t="str">
        <f>IF(BT38=0,"-",VLOOKUP(BT38,#REF!,2))</f>
        <v>-</v>
      </c>
      <c r="BV38" s="139"/>
      <c r="BW38" s="80"/>
      <c r="BX38" s="81">
        <f t="shared" si="17"/>
        <v>0</v>
      </c>
      <c r="BY38" s="81" t="str">
        <f t="shared" si="22"/>
        <v>-</v>
      </c>
      <c r="BZ38" s="81" t="str">
        <f t="shared" si="23"/>
        <v>-</v>
      </c>
      <c r="CA38" s="81" t="str">
        <f t="shared" si="24"/>
        <v>-</v>
      </c>
      <c r="CB38" s="81" t="str">
        <f t="shared" si="25"/>
        <v>-</v>
      </c>
      <c r="CC38" s="81" t="str">
        <f t="shared" si="26"/>
        <v>-</v>
      </c>
      <c r="CD38" s="81" t="str">
        <f t="shared" si="27"/>
        <v>-</v>
      </c>
      <c r="CE38" s="81" t="str">
        <f t="shared" si="28"/>
        <v>-</v>
      </c>
      <c r="CF38" s="80"/>
      <c r="CG38" s="82"/>
      <c r="CI38" s="83">
        <f t="shared" si="29"/>
        <v>0</v>
      </c>
      <c r="CJ38" s="84">
        <f t="shared" si="30"/>
        <v>0</v>
      </c>
      <c r="CK38" s="16">
        <f t="shared" si="31"/>
        <v>0</v>
      </c>
      <c r="CL38" s="16">
        <f t="shared" si="32"/>
        <v>0</v>
      </c>
      <c r="CM38" s="16">
        <f t="shared" si="33"/>
        <v>0</v>
      </c>
      <c r="CN38" s="16">
        <f>COUNTA(#REF!)</f>
        <v>1</v>
      </c>
      <c r="CO38" s="16">
        <f>COUNTA(#REF!)</f>
        <v>1</v>
      </c>
      <c r="CP38" s="16">
        <f>COUNTA(#REF!)</f>
        <v>1</v>
      </c>
      <c r="CQ38" s="16">
        <f>COUNTA(#REF!)</f>
        <v>1</v>
      </c>
      <c r="CR38" s="16">
        <f>COUNTA(#REF!)</f>
        <v>1</v>
      </c>
      <c r="CS38" s="16">
        <f>COUNTA(#REF!)</f>
        <v>1</v>
      </c>
      <c r="CT38" s="16">
        <f>COUNTA(#REF!)</f>
        <v>1</v>
      </c>
      <c r="CU38" s="85">
        <f t="shared" si="37"/>
        <v>10000111111</v>
      </c>
      <c r="CV38" s="84">
        <f t="shared" si="34"/>
        <v>0</v>
      </c>
      <c r="CW38" s="16">
        <f t="shared" si="35"/>
        <v>0</v>
      </c>
      <c r="CX38" s="16">
        <f t="shared" si="38"/>
        <v>0</v>
      </c>
      <c r="CY38" s="16">
        <f t="shared" si="38"/>
        <v>0</v>
      </c>
      <c r="CZ38" s="16">
        <f t="shared" si="38"/>
        <v>0</v>
      </c>
      <c r="DA38" s="16">
        <f t="shared" si="38"/>
        <v>0</v>
      </c>
      <c r="DB38" s="16">
        <f t="shared" si="38"/>
        <v>0</v>
      </c>
      <c r="DC38" s="16">
        <f t="shared" si="38"/>
        <v>0</v>
      </c>
      <c r="DD38" s="16">
        <f t="shared" si="38"/>
        <v>0</v>
      </c>
      <c r="DE38" s="16">
        <f t="shared" si="39"/>
        <v>0</v>
      </c>
      <c r="DG38" s="84">
        <f t="shared" si="40"/>
        <v>0</v>
      </c>
    </row>
    <row r="39" spans="1:111" ht="13.5" hidden="1" thickBot="1" x14ac:dyDescent="0.3">
      <c r="A39" s="134" t="e">
        <f t="shared" si="36"/>
        <v>#REF!</v>
      </c>
      <c r="B39" s="87"/>
      <c r="C39" s="88"/>
      <c r="D39" s="88"/>
      <c r="E39" s="140"/>
      <c r="F39" s="90"/>
      <c r="G39" s="91"/>
      <c r="H39" s="91"/>
      <c r="I39" s="91"/>
      <c r="J39" s="91"/>
      <c r="K39" s="91"/>
      <c r="L39" s="91"/>
      <c r="M39" s="91"/>
      <c r="N39" s="92"/>
      <c r="O39" s="92"/>
      <c r="P39" s="92"/>
      <c r="Q39" s="92"/>
      <c r="R39" s="92"/>
      <c r="S39" s="92"/>
      <c r="T39" s="92"/>
      <c r="U39" s="92"/>
      <c r="V39" s="91"/>
      <c r="W39" s="92"/>
      <c r="X39" s="92"/>
      <c r="Y39" s="92"/>
      <c r="Z39" s="92"/>
      <c r="AA39" s="92"/>
      <c r="AB39" s="92"/>
      <c r="AC39" s="92"/>
      <c r="AD39" s="144"/>
      <c r="AE39" s="144"/>
      <c r="AF39" s="144"/>
      <c r="AG39" s="144"/>
      <c r="AH39" s="144"/>
      <c r="AI39" s="144"/>
      <c r="AJ39" s="144"/>
      <c r="AK39" s="141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144"/>
      <c r="AW39" s="141"/>
      <c r="AX39" s="92"/>
      <c r="AY39" s="92"/>
      <c r="AZ39" s="92"/>
      <c r="BA39" s="92"/>
      <c r="BB39" s="92"/>
      <c r="BC39" s="142"/>
      <c r="BD39" s="142"/>
      <c r="BE39" s="142"/>
      <c r="BF39" s="142"/>
      <c r="BG39" s="143"/>
      <c r="BH39" s="92"/>
      <c r="BI39" s="92"/>
      <c r="BJ39" s="92"/>
      <c r="BK39" s="92"/>
      <c r="BL39" s="92"/>
      <c r="BM39" s="92"/>
      <c r="BN39" s="92"/>
      <c r="BO39" s="92"/>
      <c r="BP39" s="92"/>
      <c r="BQ39" s="144"/>
      <c r="BR39" s="144"/>
      <c r="BS39" s="145"/>
      <c r="BT39" s="146"/>
      <c r="BU39" s="137" t="str">
        <f>IF(BT39=0,"-",VLOOKUP(BT39,#REF!,2))</f>
        <v>-</v>
      </c>
      <c r="BV39" s="139"/>
      <c r="BW39" s="80"/>
      <c r="BX39" s="81">
        <f t="shared" si="17"/>
        <v>0</v>
      </c>
      <c r="BY39" s="81" t="str">
        <f t="shared" si="22"/>
        <v>-</v>
      </c>
      <c r="BZ39" s="81" t="str">
        <f t="shared" si="23"/>
        <v>-</v>
      </c>
      <c r="CA39" s="81" t="str">
        <f t="shared" si="24"/>
        <v>-</v>
      </c>
      <c r="CB39" s="81" t="str">
        <f t="shared" si="25"/>
        <v>-</v>
      </c>
      <c r="CC39" s="81" t="str">
        <f t="shared" si="26"/>
        <v>-</v>
      </c>
      <c r="CD39" s="81" t="str">
        <f t="shared" si="27"/>
        <v>-</v>
      </c>
      <c r="CE39" s="81" t="str">
        <f t="shared" si="28"/>
        <v>-</v>
      </c>
      <c r="CF39" s="80"/>
      <c r="CG39" s="82"/>
      <c r="CI39" s="83">
        <f t="shared" si="29"/>
        <v>0</v>
      </c>
      <c r="CJ39" s="84">
        <f t="shared" si="30"/>
        <v>0</v>
      </c>
      <c r="CK39" s="16">
        <f t="shared" si="31"/>
        <v>0</v>
      </c>
      <c r="CL39" s="16">
        <f t="shared" si="32"/>
        <v>0</v>
      </c>
      <c r="CM39" s="16">
        <f t="shared" si="33"/>
        <v>0</v>
      </c>
      <c r="CN39" s="16">
        <f>COUNTA(#REF!)</f>
        <v>1</v>
      </c>
      <c r="CO39" s="16">
        <f>COUNTA(#REF!)</f>
        <v>1</v>
      </c>
      <c r="CP39" s="16">
        <f>COUNTA(#REF!)</f>
        <v>1</v>
      </c>
      <c r="CQ39" s="16">
        <f>COUNTA(#REF!)</f>
        <v>1</v>
      </c>
      <c r="CR39" s="16">
        <f>COUNTA(#REF!)</f>
        <v>1</v>
      </c>
      <c r="CS39" s="16">
        <f>COUNTA(#REF!)</f>
        <v>1</v>
      </c>
      <c r="CT39" s="16">
        <f>COUNTA(#REF!)</f>
        <v>1</v>
      </c>
      <c r="CU39" s="85">
        <f t="shared" si="37"/>
        <v>10000111111</v>
      </c>
      <c r="CV39" s="84">
        <f t="shared" si="34"/>
        <v>0</v>
      </c>
      <c r="CW39" s="16">
        <f t="shared" si="35"/>
        <v>0</v>
      </c>
      <c r="CX39" s="16">
        <f t="shared" si="38"/>
        <v>0</v>
      </c>
      <c r="CY39" s="16">
        <f t="shared" si="38"/>
        <v>0</v>
      </c>
      <c r="CZ39" s="16">
        <f t="shared" si="38"/>
        <v>0</v>
      </c>
      <c r="DA39" s="16">
        <f t="shared" si="38"/>
        <v>0</v>
      </c>
      <c r="DB39" s="16">
        <f t="shared" si="38"/>
        <v>0</v>
      </c>
      <c r="DC39" s="16">
        <f t="shared" si="38"/>
        <v>0</v>
      </c>
      <c r="DD39" s="16">
        <f t="shared" si="38"/>
        <v>0</v>
      </c>
      <c r="DE39" s="16">
        <f t="shared" si="39"/>
        <v>0</v>
      </c>
      <c r="DG39" s="84">
        <f t="shared" si="40"/>
        <v>0</v>
      </c>
    </row>
    <row r="40" spans="1:111" ht="13.5" hidden="1" thickBot="1" x14ac:dyDescent="0.3">
      <c r="A40" s="134" t="e">
        <f t="shared" si="36"/>
        <v>#REF!</v>
      </c>
      <c r="B40" s="87"/>
      <c r="C40" s="88"/>
      <c r="D40" s="88"/>
      <c r="E40" s="135"/>
      <c r="F40" s="90"/>
      <c r="G40" s="91"/>
      <c r="H40" s="91"/>
      <c r="I40" s="91"/>
      <c r="J40" s="91"/>
      <c r="K40" s="91"/>
      <c r="L40" s="91"/>
      <c r="M40" s="91"/>
      <c r="N40" s="92"/>
      <c r="O40" s="92"/>
      <c r="P40" s="92"/>
      <c r="Q40" s="92"/>
      <c r="R40" s="92"/>
      <c r="S40" s="92"/>
      <c r="T40" s="92"/>
      <c r="U40" s="92"/>
      <c r="V40" s="93"/>
      <c r="W40" s="94"/>
      <c r="X40" s="94"/>
      <c r="Y40" s="94"/>
      <c r="Z40" s="94"/>
      <c r="AA40" s="94"/>
      <c r="AB40" s="94"/>
      <c r="AC40" s="94"/>
      <c r="AD40" s="136"/>
      <c r="AE40" s="136"/>
      <c r="AF40" s="136"/>
      <c r="AG40" s="136"/>
      <c r="AH40" s="136"/>
      <c r="AI40" s="136"/>
      <c r="AJ40" s="136"/>
      <c r="AK40" s="95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136"/>
      <c r="AW40" s="95"/>
      <c r="AX40" s="94"/>
      <c r="AY40" s="94"/>
      <c r="AZ40" s="94"/>
      <c r="BA40" s="94"/>
      <c r="BB40" s="94"/>
      <c r="BC40" s="96"/>
      <c r="BD40" s="96"/>
      <c r="BE40" s="96"/>
      <c r="BF40" s="96"/>
      <c r="BG40" s="97"/>
      <c r="BH40" s="94"/>
      <c r="BI40" s="94"/>
      <c r="BJ40" s="94"/>
      <c r="BK40" s="94"/>
      <c r="BL40" s="94"/>
      <c r="BM40" s="94"/>
      <c r="BN40" s="94"/>
      <c r="BO40" s="94"/>
      <c r="BP40" s="94"/>
      <c r="BQ40" s="136"/>
      <c r="BR40" s="136"/>
      <c r="BS40" s="137"/>
      <c r="BT40" s="138"/>
      <c r="BU40" s="137" t="str">
        <f>IF(BT40=0,"-",VLOOKUP(BT40,#REF!,2))</f>
        <v>-</v>
      </c>
      <c r="BV40" s="139"/>
      <c r="BW40" s="80"/>
      <c r="BX40" s="81">
        <f t="shared" si="17"/>
        <v>0</v>
      </c>
      <c r="BY40" s="81" t="str">
        <f t="shared" si="22"/>
        <v>-</v>
      </c>
      <c r="BZ40" s="81" t="str">
        <f t="shared" si="23"/>
        <v>-</v>
      </c>
      <c r="CA40" s="81" t="str">
        <f t="shared" si="24"/>
        <v>-</v>
      </c>
      <c r="CB40" s="81" t="str">
        <f t="shared" si="25"/>
        <v>-</v>
      </c>
      <c r="CC40" s="81" t="str">
        <f t="shared" si="26"/>
        <v>-</v>
      </c>
      <c r="CD40" s="81" t="str">
        <f t="shared" si="27"/>
        <v>-</v>
      </c>
      <c r="CE40" s="81" t="str">
        <f t="shared" si="28"/>
        <v>-</v>
      </c>
      <c r="CF40" s="80"/>
      <c r="CG40" s="82"/>
      <c r="CI40" s="83">
        <f t="shared" si="29"/>
        <v>0</v>
      </c>
      <c r="CJ40" s="84">
        <f t="shared" si="30"/>
        <v>0</v>
      </c>
      <c r="CK40" s="16">
        <f t="shared" si="31"/>
        <v>0</v>
      </c>
      <c r="CL40" s="16">
        <f t="shared" si="32"/>
        <v>0</v>
      </c>
      <c r="CM40" s="16">
        <f t="shared" si="33"/>
        <v>0</v>
      </c>
      <c r="CN40" s="16">
        <f>COUNTA(#REF!)</f>
        <v>1</v>
      </c>
      <c r="CO40" s="16">
        <f>COUNTA(#REF!)</f>
        <v>1</v>
      </c>
      <c r="CP40" s="16">
        <f>COUNTA(#REF!)</f>
        <v>1</v>
      </c>
      <c r="CQ40" s="16">
        <f>COUNTA(#REF!)</f>
        <v>1</v>
      </c>
      <c r="CR40" s="16">
        <f>COUNTA(#REF!)</f>
        <v>1</v>
      </c>
      <c r="CS40" s="16">
        <f>COUNTA(#REF!)</f>
        <v>1</v>
      </c>
      <c r="CT40" s="16">
        <f>COUNTA(#REF!)</f>
        <v>1</v>
      </c>
      <c r="CU40" s="85">
        <f t="shared" si="37"/>
        <v>10000111111</v>
      </c>
      <c r="CV40" s="84">
        <f t="shared" si="34"/>
        <v>0</v>
      </c>
      <c r="CW40" s="16">
        <f t="shared" si="35"/>
        <v>0</v>
      </c>
      <c r="CX40" s="16">
        <f t="shared" si="38"/>
        <v>0</v>
      </c>
      <c r="CY40" s="16">
        <f t="shared" si="38"/>
        <v>0</v>
      </c>
      <c r="CZ40" s="16">
        <f t="shared" si="38"/>
        <v>0</v>
      </c>
      <c r="DA40" s="16">
        <f t="shared" si="38"/>
        <v>0</v>
      </c>
      <c r="DB40" s="16">
        <f t="shared" si="38"/>
        <v>0</v>
      </c>
      <c r="DC40" s="16">
        <f t="shared" si="38"/>
        <v>0</v>
      </c>
      <c r="DD40" s="16">
        <f t="shared" si="38"/>
        <v>0</v>
      </c>
      <c r="DE40" s="16">
        <f t="shared" si="39"/>
        <v>0</v>
      </c>
      <c r="DG40" s="84">
        <f t="shared" si="40"/>
        <v>0</v>
      </c>
    </row>
    <row r="41" spans="1:111" ht="13.5" hidden="1" thickBot="1" x14ac:dyDescent="0.3">
      <c r="A41" s="134" t="e">
        <f t="shared" si="36"/>
        <v>#REF!</v>
      </c>
      <c r="B41" s="87"/>
      <c r="C41" s="88"/>
      <c r="D41" s="88"/>
      <c r="E41" s="135"/>
      <c r="F41" s="90"/>
      <c r="G41" s="91"/>
      <c r="H41" s="91"/>
      <c r="I41" s="91"/>
      <c r="J41" s="91"/>
      <c r="K41" s="91"/>
      <c r="L41" s="91"/>
      <c r="M41" s="91"/>
      <c r="N41" s="92"/>
      <c r="O41" s="92"/>
      <c r="P41" s="92"/>
      <c r="Q41" s="92"/>
      <c r="R41" s="92"/>
      <c r="S41" s="92"/>
      <c r="T41" s="92"/>
      <c r="U41" s="92"/>
      <c r="V41" s="93"/>
      <c r="W41" s="94"/>
      <c r="X41" s="94"/>
      <c r="Y41" s="94"/>
      <c r="Z41" s="94"/>
      <c r="AA41" s="94"/>
      <c r="AB41" s="94"/>
      <c r="AC41" s="94"/>
      <c r="AD41" s="136"/>
      <c r="AE41" s="136"/>
      <c r="AF41" s="136"/>
      <c r="AG41" s="136"/>
      <c r="AH41" s="136"/>
      <c r="AI41" s="136"/>
      <c r="AJ41" s="136"/>
      <c r="AK41" s="95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136"/>
      <c r="AW41" s="95"/>
      <c r="AX41" s="94"/>
      <c r="AY41" s="94"/>
      <c r="AZ41" s="94"/>
      <c r="BA41" s="94"/>
      <c r="BB41" s="94"/>
      <c r="BC41" s="96"/>
      <c r="BD41" s="96"/>
      <c r="BE41" s="96"/>
      <c r="BF41" s="96"/>
      <c r="BG41" s="97"/>
      <c r="BH41" s="94"/>
      <c r="BI41" s="94"/>
      <c r="BJ41" s="94"/>
      <c r="BK41" s="94"/>
      <c r="BL41" s="94"/>
      <c r="BM41" s="94"/>
      <c r="BN41" s="94"/>
      <c r="BO41" s="94"/>
      <c r="BP41" s="94"/>
      <c r="BQ41" s="136"/>
      <c r="BR41" s="136"/>
      <c r="BS41" s="137"/>
      <c r="BT41" s="138"/>
      <c r="BU41" s="137" t="str">
        <f>IF(BT41=0,"-",VLOOKUP(BT41,#REF!,2))</f>
        <v>-</v>
      </c>
      <c r="BV41" s="139"/>
      <c r="BW41" s="80"/>
      <c r="BX41" s="81">
        <f t="shared" si="17"/>
        <v>0</v>
      </c>
      <c r="BY41" s="81" t="str">
        <f t="shared" si="22"/>
        <v>-</v>
      </c>
      <c r="BZ41" s="81" t="str">
        <f t="shared" si="23"/>
        <v>-</v>
      </c>
      <c r="CA41" s="81" t="str">
        <f t="shared" si="24"/>
        <v>-</v>
      </c>
      <c r="CB41" s="81" t="str">
        <f t="shared" si="25"/>
        <v>-</v>
      </c>
      <c r="CC41" s="81" t="str">
        <f t="shared" si="26"/>
        <v>-</v>
      </c>
      <c r="CD41" s="81" t="str">
        <f t="shared" si="27"/>
        <v>-</v>
      </c>
      <c r="CE41" s="81" t="str">
        <f t="shared" si="28"/>
        <v>-</v>
      </c>
      <c r="CF41" s="80"/>
      <c r="CG41" s="82"/>
      <c r="CI41" s="83">
        <f t="shared" si="29"/>
        <v>0</v>
      </c>
      <c r="CJ41" s="84">
        <f t="shared" si="30"/>
        <v>0</v>
      </c>
      <c r="CK41" s="16">
        <f t="shared" si="31"/>
        <v>0</v>
      </c>
      <c r="CL41" s="16">
        <f t="shared" si="32"/>
        <v>0</v>
      </c>
      <c r="CM41" s="16">
        <f t="shared" si="33"/>
        <v>0</v>
      </c>
      <c r="CN41" s="16">
        <f>COUNTA(#REF!)</f>
        <v>1</v>
      </c>
      <c r="CO41" s="16">
        <f>COUNTA(#REF!)</f>
        <v>1</v>
      </c>
      <c r="CP41" s="16">
        <f>COUNTA(#REF!)</f>
        <v>1</v>
      </c>
      <c r="CQ41" s="16">
        <f>COUNTA(#REF!)</f>
        <v>1</v>
      </c>
      <c r="CR41" s="16">
        <f>COUNTA(#REF!)</f>
        <v>1</v>
      </c>
      <c r="CS41" s="16">
        <f>COUNTA(#REF!)</f>
        <v>1</v>
      </c>
      <c r="CT41" s="16">
        <f>COUNTA(#REF!)</f>
        <v>1</v>
      </c>
      <c r="CU41" s="85">
        <f t="shared" si="37"/>
        <v>10000111111</v>
      </c>
      <c r="CV41" s="84">
        <f t="shared" si="34"/>
        <v>0</v>
      </c>
      <c r="CW41" s="16">
        <f t="shared" si="35"/>
        <v>0</v>
      </c>
      <c r="CX41" s="16">
        <f t="shared" si="38"/>
        <v>0</v>
      </c>
      <c r="CY41" s="16">
        <f t="shared" si="38"/>
        <v>0</v>
      </c>
      <c r="CZ41" s="16">
        <f t="shared" si="38"/>
        <v>0</v>
      </c>
      <c r="DA41" s="16">
        <f t="shared" si="38"/>
        <v>0</v>
      </c>
      <c r="DB41" s="16">
        <f t="shared" si="38"/>
        <v>0</v>
      </c>
      <c r="DC41" s="16">
        <f t="shared" si="38"/>
        <v>0</v>
      </c>
      <c r="DD41" s="16">
        <f t="shared" si="38"/>
        <v>0</v>
      </c>
      <c r="DE41" s="16">
        <f t="shared" si="39"/>
        <v>0</v>
      </c>
      <c r="DG41" s="84">
        <f t="shared" si="40"/>
        <v>0</v>
      </c>
    </row>
    <row r="42" spans="1:111" ht="13.5" hidden="1" thickBot="1" x14ac:dyDescent="0.3">
      <c r="A42" s="134" t="e">
        <f t="shared" si="36"/>
        <v>#REF!</v>
      </c>
      <c r="B42" s="87"/>
      <c r="C42" s="88"/>
      <c r="D42" s="88"/>
      <c r="E42" s="135"/>
      <c r="F42" s="90"/>
      <c r="G42" s="91"/>
      <c r="H42" s="91"/>
      <c r="I42" s="91"/>
      <c r="J42" s="91"/>
      <c r="K42" s="91"/>
      <c r="L42" s="91"/>
      <c r="M42" s="91"/>
      <c r="N42" s="92"/>
      <c r="O42" s="92"/>
      <c r="P42" s="92"/>
      <c r="Q42" s="92"/>
      <c r="R42" s="92"/>
      <c r="S42" s="92"/>
      <c r="T42" s="92"/>
      <c r="U42" s="92"/>
      <c r="V42" s="93"/>
      <c r="W42" s="94"/>
      <c r="X42" s="94"/>
      <c r="Y42" s="94"/>
      <c r="Z42" s="94"/>
      <c r="AA42" s="94"/>
      <c r="AB42" s="94"/>
      <c r="AC42" s="94"/>
      <c r="AD42" s="136"/>
      <c r="AE42" s="136"/>
      <c r="AF42" s="136"/>
      <c r="AG42" s="136"/>
      <c r="AH42" s="136"/>
      <c r="AI42" s="136"/>
      <c r="AJ42" s="136"/>
      <c r="AK42" s="95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136"/>
      <c r="AW42" s="95"/>
      <c r="AX42" s="94"/>
      <c r="AY42" s="94"/>
      <c r="AZ42" s="94"/>
      <c r="BA42" s="94"/>
      <c r="BB42" s="94"/>
      <c r="BC42" s="96"/>
      <c r="BD42" s="96"/>
      <c r="BE42" s="96"/>
      <c r="BF42" s="96"/>
      <c r="BG42" s="97"/>
      <c r="BH42" s="94"/>
      <c r="BI42" s="94"/>
      <c r="BJ42" s="94"/>
      <c r="BK42" s="94"/>
      <c r="BL42" s="94"/>
      <c r="BM42" s="94"/>
      <c r="BN42" s="94"/>
      <c r="BO42" s="94"/>
      <c r="BP42" s="94"/>
      <c r="BQ42" s="136"/>
      <c r="BR42" s="136"/>
      <c r="BS42" s="137"/>
      <c r="BT42" s="138"/>
      <c r="BU42" s="137" t="str">
        <f>IF(BT42=0,"-",VLOOKUP(BT42,#REF!,2))</f>
        <v>-</v>
      </c>
      <c r="BV42" s="139"/>
      <c r="BW42" s="80"/>
      <c r="BX42" s="81">
        <f t="shared" si="17"/>
        <v>0</v>
      </c>
      <c r="BY42" s="81" t="str">
        <f t="shared" si="22"/>
        <v>-</v>
      </c>
      <c r="BZ42" s="81" t="str">
        <f t="shared" si="23"/>
        <v>-</v>
      </c>
      <c r="CA42" s="81" t="str">
        <f t="shared" si="24"/>
        <v>-</v>
      </c>
      <c r="CB42" s="81" t="str">
        <f t="shared" si="25"/>
        <v>-</v>
      </c>
      <c r="CC42" s="81" t="str">
        <f t="shared" si="26"/>
        <v>-</v>
      </c>
      <c r="CD42" s="81" t="str">
        <f t="shared" si="27"/>
        <v>-</v>
      </c>
      <c r="CE42" s="81" t="str">
        <f t="shared" si="28"/>
        <v>-</v>
      </c>
      <c r="CF42" s="80"/>
      <c r="CG42" s="82"/>
      <c r="CI42" s="83">
        <f t="shared" si="29"/>
        <v>0</v>
      </c>
      <c r="CJ42" s="84">
        <f t="shared" si="30"/>
        <v>0</v>
      </c>
      <c r="CK42" s="16">
        <f t="shared" si="31"/>
        <v>0</v>
      </c>
      <c r="CL42" s="16">
        <f t="shared" si="32"/>
        <v>0</v>
      </c>
      <c r="CM42" s="16">
        <f t="shared" si="33"/>
        <v>0</v>
      </c>
      <c r="CN42" s="16">
        <f>COUNTA(#REF!)</f>
        <v>1</v>
      </c>
      <c r="CO42" s="16">
        <f>COUNTA(#REF!)</f>
        <v>1</v>
      </c>
      <c r="CP42" s="16">
        <f>COUNTA(#REF!)</f>
        <v>1</v>
      </c>
      <c r="CQ42" s="16">
        <f>COUNTA(#REF!)</f>
        <v>1</v>
      </c>
      <c r="CR42" s="16">
        <f>COUNTA(#REF!)</f>
        <v>1</v>
      </c>
      <c r="CS42" s="16">
        <f>COUNTA(#REF!)</f>
        <v>1</v>
      </c>
      <c r="CT42" s="16">
        <f>COUNTA(#REF!)</f>
        <v>1</v>
      </c>
      <c r="CU42" s="85">
        <f t="shared" si="37"/>
        <v>10000111111</v>
      </c>
      <c r="CV42" s="84">
        <f t="shared" si="34"/>
        <v>0</v>
      </c>
      <c r="CW42" s="16">
        <f t="shared" si="35"/>
        <v>0</v>
      </c>
    </row>
    <row r="43" spans="1:111" ht="16.5" hidden="1" customHeight="1" x14ac:dyDescent="0.25">
      <c r="A43" s="134" t="e">
        <f t="shared" si="36"/>
        <v>#REF!</v>
      </c>
      <c r="B43" s="87"/>
      <c r="C43" s="88"/>
      <c r="D43" s="88"/>
      <c r="E43" s="135"/>
      <c r="F43" s="90"/>
      <c r="G43" s="91"/>
      <c r="H43" s="91"/>
      <c r="I43" s="91"/>
      <c r="J43" s="91"/>
      <c r="K43" s="91"/>
      <c r="L43" s="91"/>
      <c r="M43" s="91"/>
      <c r="N43" s="92"/>
      <c r="O43" s="92"/>
      <c r="P43" s="92"/>
      <c r="Q43" s="92"/>
      <c r="R43" s="92"/>
      <c r="S43" s="92"/>
      <c r="T43" s="92"/>
      <c r="U43" s="92"/>
      <c r="V43" s="93"/>
      <c r="W43" s="94"/>
      <c r="X43" s="94"/>
      <c r="Y43" s="94"/>
      <c r="Z43" s="94"/>
      <c r="AA43" s="94"/>
      <c r="AB43" s="94"/>
      <c r="AC43" s="94"/>
      <c r="AD43" s="136"/>
      <c r="AE43" s="136"/>
      <c r="AF43" s="136"/>
      <c r="AG43" s="136"/>
      <c r="AH43" s="136"/>
      <c r="AI43" s="136"/>
      <c r="AJ43" s="136"/>
      <c r="AK43" s="95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136"/>
      <c r="AW43" s="95"/>
      <c r="AX43" s="94"/>
      <c r="AY43" s="94"/>
      <c r="AZ43" s="94"/>
      <c r="BA43" s="94"/>
      <c r="BB43" s="94"/>
      <c r="BC43" s="96"/>
      <c r="BD43" s="96"/>
      <c r="BE43" s="96"/>
      <c r="BF43" s="96"/>
      <c r="BG43" s="97"/>
      <c r="BH43" s="94"/>
      <c r="BI43" s="94"/>
      <c r="BJ43" s="94"/>
      <c r="BK43" s="94"/>
      <c r="BL43" s="94"/>
      <c r="BM43" s="94"/>
      <c r="BN43" s="94"/>
      <c r="BO43" s="94"/>
      <c r="BP43" s="94"/>
      <c r="BQ43" s="136"/>
      <c r="BR43" s="136"/>
      <c r="BS43" s="137"/>
      <c r="BT43" s="138"/>
      <c r="BU43" s="137" t="str">
        <f>IF(BT43=0,"-",VLOOKUP(BT43,#REF!,2))</f>
        <v>-</v>
      </c>
      <c r="BV43" s="139"/>
      <c r="BW43" s="80"/>
      <c r="BX43" s="81">
        <f t="shared" si="17"/>
        <v>0</v>
      </c>
      <c r="BY43" s="81" t="str">
        <f t="shared" si="22"/>
        <v>-</v>
      </c>
      <c r="BZ43" s="81" t="str">
        <f t="shared" si="23"/>
        <v>-</v>
      </c>
      <c r="CA43" s="81" t="str">
        <f t="shared" si="24"/>
        <v>-</v>
      </c>
      <c r="CB43" s="81" t="str">
        <f t="shared" si="25"/>
        <v>-</v>
      </c>
      <c r="CC43" s="81" t="str">
        <f t="shared" si="26"/>
        <v>-</v>
      </c>
      <c r="CD43" s="81" t="str">
        <f t="shared" si="27"/>
        <v>-</v>
      </c>
      <c r="CE43" s="81" t="str">
        <f t="shared" si="28"/>
        <v>-</v>
      </c>
      <c r="CF43" s="80"/>
      <c r="CG43" s="82"/>
      <c r="CI43" s="83">
        <f t="shared" si="29"/>
        <v>0</v>
      </c>
      <c r="CJ43" s="84">
        <f t="shared" si="30"/>
        <v>0</v>
      </c>
      <c r="CK43" s="16">
        <f t="shared" si="31"/>
        <v>0</v>
      </c>
      <c r="CL43" s="16">
        <f t="shared" si="32"/>
        <v>0</v>
      </c>
      <c r="CM43" s="16">
        <f t="shared" si="33"/>
        <v>0</v>
      </c>
      <c r="CN43" s="16">
        <f>COUNTA(#REF!)</f>
        <v>1</v>
      </c>
      <c r="CO43" s="16">
        <f>COUNTA(#REF!)</f>
        <v>1</v>
      </c>
      <c r="CP43" s="16">
        <f>COUNTA(#REF!)</f>
        <v>1</v>
      </c>
      <c r="CQ43" s="16">
        <f>COUNTA(#REF!)</f>
        <v>1</v>
      </c>
      <c r="CR43" s="16">
        <f>COUNTA(#REF!)</f>
        <v>1</v>
      </c>
      <c r="CS43" s="16">
        <f>COUNTA(#REF!)</f>
        <v>1</v>
      </c>
      <c r="CT43" s="16">
        <f>COUNTA(#REF!)</f>
        <v>1</v>
      </c>
      <c r="CU43" s="85">
        <f t="shared" si="37"/>
        <v>10000111111</v>
      </c>
      <c r="CV43" s="84">
        <f t="shared" si="34"/>
        <v>0</v>
      </c>
      <c r="CW43" s="16">
        <f t="shared" si="35"/>
        <v>0</v>
      </c>
    </row>
    <row r="44" spans="1:111" ht="13.5" hidden="1" thickBot="1" x14ac:dyDescent="0.3">
      <c r="A44" s="134" t="e">
        <f t="shared" si="36"/>
        <v>#REF!</v>
      </c>
      <c r="B44" s="87"/>
      <c r="C44" s="88"/>
      <c r="D44" s="88"/>
      <c r="E44" s="135"/>
      <c r="F44" s="90"/>
      <c r="G44" s="91"/>
      <c r="H44" s="91"/>
      <c r="I44" s="91"/>
      <c r="J44" s="91"/>
      <c r="K44" s="91"/>
      <c r="L44" s="91"/>
      <c r="M44" s="91"/>
      <c r="N44" s="92"/>
      <c r="O44" s="92"/>
      <c r="P44" s="92"/>
      <c r="Q44" s="92"/>
      <c r="R44" s="92"/>
      <c r="S44" s="92"/>
      <c r="T44" s="92"/>
      <c r="U44" s="92"/>
      <c r="V44" s="93"/>
      <c r="W44" s="94"/>
      <c r="X44" s="94"/>
      <c r="Y44" s="94"/>
      <c r="Z44" s="94"/>
      <c r="AA44" s="94"/>
      <c r="AB44" s="94"/>
      <c r="AC44" s="94"/>
      <c r="AD44" s="136"/>
      <c r="AE44" s="136"/>
      <c r="AF44" s="136"/>
      <c r="AG44" s="136"/>
      <c r="AH44" s="136"/>
      <c r="AI44" s="136"/>
      <c r="AJ44" s="136"/>
      <c r="AK44" s="95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136"/>
      <c r="AW44" s="95"/>
      <c r="AX44" s="94"/>
      <c r="AY44" s="94"/>
      <c r="AZ44" s="94"/>
      <c r="BA44" s="94"/>
      <c r="BB44" s="94"/>
      <c r="BC44" s="96"/>
      <c r="BD44" s="96"/>
      <c r="BE44" s="96"/>
      <c r="BF44" s="96"/>
      <c r="BG44" s="97"/>
      <c r="BH44" s="94"/>
      <c r="BI44" s="94"/>
      <c r="BJ44" s="94"/>
      <c r="BK44" s="94"/>
      <c r="BL44" s="94"/>
      <c r="BM44" s="94"/>
      <c r="BN44" s="94"/>
      <c r="BO44" s="94"/>
      <c r="BP44" s="94"/>
      <c r="BQ44" s="136"/>
      <c r="BR44" s="136"/>
      <c r="BS44" s="137"/>
      <c r="BT44" s="138"/>
      <c r="BU44" s="137" t="str">
        <f>IF(BT44=0,"-",VLOOKUP(BT44,#REF!,2))</f>
        <v>-</v>
      </c>
      <c r="BV44" s="139"/>
      <c r="BW44" s="80"/>
      <c r="BX44" s="81">
        <f t="shared" si="17"/>
        <v>0</v>
      </c>
      <c r="BY44" s="81" t="str">
        <f t="shared" si="22"/>
        <v>-</v>
      </c>
      <c r="BZ44" s="81" t="str">
        <f t="shared" si="23"/>
        <v>-</v>
      </c>
      <c r="CA44" s="81" t="str">
        <f t="shared" si="24"/>
        <v>-</v>
      </c>
      <c r="CB44" s="81" t="str">
        <f t="shared" si="25"/>
        <v>-</v>
      </c>
      <c r="CC44" s="81" t="str">
        <f t="shared" si="26"/>
        <v>-</v>
      </c>
      <c r="CD44" s="81" t="str">
        <f t="shared" si="27"/>
        <v>-</v>
      </c>
      <c r="CE44" s="81" t="str">
        <f t="shared" si="28"/>
        <v>-</v>
      </c>
      <c r="CF44" s="80"/>
      <c r="CG44" s="82"/>
      <c r="CI44" s="83">
        <f t="shared" si="29"/>
        <v>0</v>
      </c>
      <c r="CJ44" s="84">
        <f t="shared" si="30"/>
        <v>0</v>
      </c>
      <c r="CK44" s="16">
        <f t="shared" si="31"/>
        <v>0</v>
      </c>
      <c r="CL44" s="16">
        <f t="shared" si="32"/>
        <v>0</v>
      </c>
      <c r="CM44" s="16">
        <f t="shared" si="33"/>
        <v>0</v>
      </c>
      <c r="CN44" s="16">
        <f>COUNTA(#REF!)</f>
        <v>1</v>
      </c>
      <c r="CO44" s="16">
        <f>COUNTA(#REF!)</f>
        <v>1</v>
      </c>
      <c r="CP44" s="16">
        <f>COUNTA(#REF!)</f>
        <v>1</v>
      </c>
      <c r="CQ44" s="16">
        <f>COUNTA(#REF!)</f>
        <v>1</v>
      </c>
      <c r="CR44" s="16">
        <f>COUNTA(#REF!)</f>
        <v>1</v>
      </c>
      <c r="CS44" s="16">
        <f>COUNTA(#REF!)</f>
        <v>1</v>
      </c>
      <c r="CT44" s="16">
        <f>COUNTA(#REF!)</f>
        <v>1</v>
      </c>
      <c r="CU44" s="85">
        <f t="shared" si="37"/>
        <v>10000111111</v>
      </c>
      <c r="CV44" s="84">
        <f t="shared" si="34"/>
        <v>0</v>
      </c>
      <c r="CW44" s="16">
        <f t="shared" si="35"/>
        <v>0</v>
      </c>
    </row>
    <row r="45" spans="1:111" ht="13.5" hidden="1" thickBot="1" x14ac:dyDescent="0.3">
      <c r="A45" s="134" t="e">
        <f t="shared" si="36"/>
        <v>#REF!</v>
      </c>
      <c r="B45" s="87"/>
      <c r="C45" s="88"/>
      <c r="D45" s="88"/>
      <c r="E45" s="140"/>
      <c r="F45" s="90"/>
      <c r="G45" s="91"/>
      <c r="H45" s="91"/>
      <c r="I45" s="91"/>
      <c r="J45" s="91"/>
      <c r="K45" s="91"/>
      <c r="L45" s="91"/>
      <c r="M45" s="91"/>
      <c r="N45" s="92"/>
      <c r="O45" s="92"/>
      <c r="P45" s="92"/>
      <c r="Q45" s="92"/>
      <c r="R45" s="92"/>
      <c r="S45" s="92"/>
      <c r="T45" s="92"/>
      <c r="U45" s="92"/>
      <c r="V45" s="91"/>
      <c r="W45" s="92"/>
      <c r="X45" s="92"/>
      <c r="Y45" s="92"/>
      <c r="Z45" s="92"/>
      <c r="AA45" s="92"/>
      <c r="AB45" s="92"/>
      <c r="AC45" s="92"/>
      <c r="AD45" s="144"/>
      <c r="AE45" s="144"/>
      <c r="AF45" s="144"/>
      <c r="AG45" s="144"/>
      <c r="AH45" s="144"/>
      <c r="AI45" s="144"/>
      <c r="AJ45" s="144"/>
      <c r="AK45" s="141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144"/>
      <c r="AW45" s="141"/>
      <c r="AX45" s="92"/>
      <c r="AY45" s="92"/>
      <c r="AZ45" s="92"/>
      <c r="BA45" s="92"/>
      <c r="BB45" s="92"/>
      <c r="BC45" s="142"/>
      <c r="BD45" s="142"/>
      <c r="BE45" s="142"/>
      <c r="BF45" s="142"/>
      <c r="BG45" s="143"/>
      <c r="BH45" s="92"/>
      <c r="BI45" s="92"/>
      <c r="BJ45" s="92"/>
      <c r="BK45" s="92"/>
      <c r="BL45" s="92"/>
      <c r="BM45" s="92"/>
      <c r="BN45" s="92"/>
      <c r="BO45" s="92"/>
      <c r="BP45" s="92"/>
      <c r="BQ45" s="144"/>
      <c r="BR45" s="144"/>
      <c r="BS45" s="145"/>
      <c r="BT45" s="146"/>
      <c r="BU45" s="137" t="str">
        <f>IF(BT45=0,"-",VLOOKUP(BT45,#REF!,2))</f>
        <v>-</v>
      </c>
      <c r="BV45" s="139"/>
      <c r="BW45" s="80"/>
      <c r="BX45" s="81">
        <f t="shared" si="17"/>
        <v>0</v>
      </c>
      <c r="BY45" s="81" t="str">
        <f t="shared" si="22"/>
        <v>-</v>
      </c>
      <c r="BZ45" s="81" t="str">
        <f t="shared" si="23"/>
        <v>-</v>
      </c>
      <c r="CA45" s="81" t="str">
        <f t="shared" si="24"/>
        <v>-</v>
      </c>
      <c r="CB45" s="81" t="str">
        <f t="shared" si="25"/>
        <v>-</v>
      </c>
      <c r="CC45" s="81" t="str">
        <f t="shared" si="26"/>
        <v>-</v>
      </c>
      <c r="CD45" s="81" t="str">
        <f t="shared" si="27"/>
        <v>-</v>
      </c>
      <c r="CE45" s="81" t="str">
        <f t="shared" si="28"/>
        <v>-</v>
      </c>
      <c r="CF45" s="80"/>
      <c r="CG45" s="82"/>
      <c r="CI45" s="83">
        <f t="shared" si="29"/>
        <v>0</v>
      </c>
      <c r="CJ45" s="84">
        <f t="shared" si="30"/>
        <v>0</v>
      </c>
      <c r="CK45" s="16">
        <f t="shared" si="31"/>
        <v>0</v>
      </c>
      <c r="CL45" s="16">
        <f t="shared" si="32"/>
        <v>0</v>
      </c>
      <c r="CM45" s="16">
        <f t="shared" si="33"/>
        <v>0</v>
      </c>
      <c r="CN45" s="16">
        <f>COUNTA(#REF!)</f>
        <v>1</v>
      </c>
      <c r="CO45" s="16">
        <f>COUNTA(#REF!)</f>
        <v>1</v>
      </c>
      <c r="CP45" s="16">
        <f>COUNTA(#REF!)</f>
        <v>1</v>
      </c>
      <c r="CQ45" s="16">
        <f>COUNTA(#REF!)</f>
        <v>1</v>
      </c>
      <c r="CR45" s="16">
        <f>COUNTA(#REF!)</f>
        <v>1</v>
      </c>
      <c r="CS45" s="16">
        <f>COUNTA(#REF!)</f>
        <v>1</v>
      </c>
      <c r="CT45" s="16">
        <f>COUNTA(#REF!)</f>
        <v>1</v>
      </c>
      <c r="CU45" s="85">
        <f t="shared" si="37"/>
        <v>10000111111</v>
      </c>
      <c r="CV45" s="84">
        <f t="shared" si="34"/>
        <v>0</v>
      </c>
      <c r="CW45" s="16">
        <f t="shared" si="35"/>
        <v>0</v>
      </c>
    </row>
    <row r="46" spans="1:111" ht="13.5" hidden="1" thickBot="1" x14ac:dyDescent="0.3">
      <c r="A46" s="134" t="e">
        <f t="shared" si="36"/>
        <v>#REF!</v>
      </c>
      <c r="B46" s="87"/>
      <c r="C46" s="88"/>
      <c r="D46" s="88"/>
      <c r="E46" s="135"/>
      <c r="F46" s="90"/>
      <c r="G46" s="91"/>
      <c r="H46" s="91"/>
      <c r="I46" s="91"/>
      <c r="J46" s="91"/>
      <c r="K46" s="91"/>
      <c r="L46" s="91"/>
      <c r="M46" s="91"/>
      <c r="N46" s="92"/>
      <c r="O46" s="92"/>
      <c r="P46" s="92"/>
      <c r="Q46" s="92"/>
      <c r="R46" s="92"/>
      <c r="S46" s="92"/>
      <c r="T46" s="92"/>
      <c r="U46" s="92"/>
      <c r="V46" s="93"/>
      <c r="W46" s="94"/>
      <c r="X46" s="94"/>
      <c r="Y46" s="94"/>
      <c r="Z46" s="94"/>
      <c r="AA46" s="94"/>
      <c r="AB46" s="94"/>
      <c r="AC46" s="94"/>
      <c r="AD46" s="136"/>
      <c r="AE46" s="136"/>
      <c r="AF46" s="136"/>
      <c r="AG46" s="136"/>
      <c r="AH46" s="136"/>
      <c r="AI46" s="136"/>
      <c r="AJ46" s="136"/>
      <c r="AK46" s="95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136"/>
      <c r="AW46" s="95"/>
      <c r="AX46" s="94"/>
      <c r="AY46" s="94"/>
      <c r="AZ46" s="94"/>
      <c r="BA46" s="94"/>
      <c r="BB46" s="94"/>
      <c r="BC46" s="96"/>
      <c r="BD46" s="96"/>
      <c r="BE46" s="96"/>
      <c r="BF46" s="96"/>
      <c r="BG46" s="97"/>
      <c r="BH46" s="94"/>
      <c r="BI46" s="94"/>
      <c r="BJ46" s="94"/>
      <c r="BK46" s="94"/>
      <c r="BL46" s="94"/>
      <c r="BM46" s="94"/>
      <c r="BN46" s="94"/>
      <c r="BO46" s="94"/>
      <c r="BP46" s="94"/>
      <c r="BQ46" s="136"/>
      <c r="BR46" s="136"/>
      <c r="BS46" s="137"/>
      <c r="BT46" s="138"/>
      <c r="BU46" s="137" t="str">
        <f>IF(BT46=0,"-",VLOOKUP(BT46,#REF!,2))</f>
        <v>-</v>
      </c>
      <c r="BV46" s="139"/>
      <c r="BW46" s="80"/>
      <c r="BX46" s="81">
        <f t="shared" si="17"/>
        <v>0</v>
      </c>
      <c r="BY46" s="81" t="str">
        <f t="shared" si="22"/>
        <v>-</v>
      </c>
      <c r="BZ46" s="81" t="str">
        <f t="shared" si="23"/>
        <v>-</v>
      </c>
      <c r="CA46" s="81" t="str">
        <f t="shared" si="24"/>
        <v>-</v>
      </c>
      <c r="CB46" s="81" t="str">
        <f t="shared" si="25"/>
        <v>-</v>
      </c>
      <c r="CC46" s="81" t="str">
        <f t="shared" si="26"/>
        <v>-</v>
      </c>
      <c r="CD46" s="81" t="str">
        <f t="shared" si="27"/>
        <v>-</v>
      </c>
      <c r="CE46" s="81" t="str">
        <f t="shared" si="28"/>
        <v>-</v>
      </c>
      <c r="CF46" s="80"/>
      <c r="CG46" s="82"/>
      <c r="CI46" s="83">
        <f t="shared" si="29"/>
        <v>0</v>
      </c>
      <c r="CJ46" s="84">
        <f t="shared" si="30"/>
        <v>0</v>
      </c>
      <c r="CK46" s="16">
        <f t="shared" si="31"/>
        <v>0</v>
      </c>
      <c r="CL46" s="16">
        <f t="shared" si="32"/>
        <v>0</v>
      </c>
      <c r="CM46" s="16">
        <f t="shared" si="33"/>
        <v>0</v>
      </c>
      <c r="CN46" s="16">
        <f>COUNTA(#REF!)</f>
        <v>1</v>
      </c>
      <c r="CO46" s="16">
        <f>COUNTA(#REF!)</f>
        <v>1</v>
      </c>
      <c r="CP46" s="16">
        <f>COUNTA(#REF!)</f>
        <v>1</v>
      </c>
      <c r="CQ46" s="16">
        <f>COUNTA(#REF!)</f>
        <v>1</v>
      </c>
      <c r="CR46" s="16">
        <f>COUNTA(#REF!)</f>
        <v>1</v>
      </c>
      <c r="CS46" s="16">
        <f>COUNTA(#REF!)</f>
        <v>1</v>
      </c>
      <c r="CT46" s="16">
        <f>COUNTA(#REF!)</f>
        <v>1</v>
      </c>
      <c r="CU46" s="85">
        <f t="shared" si="37"/>
        <v>10000111111</v>
      </c>
      <c r="CV46" s="84">
        <f t="shared" si="34"/>
        <v>0</v>
      </c>
      <c r="CW46" s="16">
        <f t="shared" si="35"/>
        <v>0</v>
      </c>
    </row>
    <row r="47" spans="1:111" ht="16.5" hidden="1" customHeight="1" x14ac:dyDescent="0.25">
      <c r="A47" s="134" t="e">
        <f t="shared" si="36"/>
        <v>#REF!</v>
      </c>
      <c r="B47" s="87"/>
      <c r="C47" s="88"/>
      <c r="D47" s="88"/>
      <c r="E47" s="135"/>
      <c r="F47" s="90"/>
      <c r="G47" s="91"/>
      <c r="H47" s="91"/>
      <c r="I47" s="91"/>
      <c r="J47" s="91"/>
      <c r="K47" s="91"/>
      <c r="L47" s="91"/>
      <c r="M47" s="91"/>
      <c r="N47" s="92"/>
      <c r="O47" s="92"/>
      <c r="P47" s="92"/>
      <c r="Q47" s="92"/>
      <c r="R47" s="92"/>
      <c r="S47" s="92"/>
      <c r="T47" s="92"/>
      <c r="U47" s="92"/>
      <c r="V47" s="93"/>
      <c r="W47" s="94"/>
      <c r="X47" s="94"/>
      <c r="Y47" s="94"/>
      <c r="Z47" s="94"/>
      <c r="AA47" s="94"/>
      <c r="AB47" s="94"/>
      <c r="AC47" s="94"/>
      <c r="AD47" s="136"/>
      <c r="AE47" s="136"/>
      <c r="AF47" s="136"/>
      <c r="AG47" s="136"/>
      <c r="AH47" s="136"/>
      <c r="AI47" s="136"/>
      <c r="AJ47" s="136"/>
      <c r="AK47" s="95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136"/>
      <c r="AW47" s="95"/>
      <c r="AX47" s="94"/>
      <c r="AY47" s="94"/>
      <c r="AZ47" s="94"/>
      <c r="BA47" s="94"/>
      <c r="BB47" s="94"/>
      <c r="BC47" s="96"/>
      <c r="BD47" s="96"/>
      <c r="BE47" s="96"/>
      <c r="BF47" s="96"/>
      <c r="BG47" s="97"/>
      <c r="BH47" s="94"/>
      <c r="BI47" s="94"/>
      <c r="BJ47" s="94"/>
      <c r="BK47" s="94"/>
      <c r="BL47" s="94"/>
      <c r="BM47" s="94"/>
      <c r="BN47" s="94"/>
      <c r="BO47" s="94"/>
      <c r="BP47" s="94"/>
      <c r="BQ47" s="136"/>
      <c r="BR47" s="136"/>
      <c r="BS47" s="137"/>
      <c r="BT47" s="138"/>
      <c r="BU47" s="137" t="str">
        <f>IF(BT47=0,"-",VLOOKUP(BT47,#REF!,2))</f>
        <v>-</v>
      </c>
      <c r="BV47" s="139"/>
      <c r="BW47" s="80"/>
      <c r="BX47" s="81">
        <f t="shared" si="17"/>
        <v>0</v>
      </c>
      <c r="BY47" s="81" t="str">
        <f t="shared" si="22"/>
        <v>-</v>
      </c>
      <c r="BZ47" s="81" t="str">
        <f t="shared" si="23"/>
        <v>-</v>
      </c>
      <c r="CA47" s="81" t="str">
        <f t="shared" si="24"/>
        <v>-</v>
      </c>
      <c r="CB47" s="81" t="str">
        <f t="shared" si="25"/>
        <v>-</v>
      </c>
      <c r="CC47" s="81" t="str">
        <f t="shared" si="26"/>
        <v>-</v>
      </c>
      <c r="CD47" s="81" t="str">
        <f t="shared" si="27"/>
        <v>-</v>
      </c>
      <c r="CE47" s="81" t="str">
        <f t="shared" si="28"/>
        <v>-</v>
      </c>
      <c r="CF47" s="80"/>
      <c r="CG47" s="82"/>
      <c r="CI47" s="83">
        <f t="shared" si="29"/>
        <v>0</v>
      </c>
      <c r="CJ47" s="84">
        <f t="shared" si="30"/>
        <v>0</v>
      </c>
      <c r="CK47" s="16">
        <f t="shared" si="31"/>
        <v>0</v>
      </c>
      <c r="CL47" s="16">
        <f t="shared" si="32"/>
        <v>0</v>
      </c>
      <c r="CM47" s="16">
        <f t="shared" si="33"/>
        <v>0</v>
      </c>
      <c r="CN47" s="16">
        <f>COUNTA(#REF!)</f>
        <v>1</v>
      </c>
      <c r="CO47" s="16">
        <f>COUNTA(#REF!)</f>
        <v>1</v>
      </c>
      <c r="CP47" s="16">
        <f>COUNTA(#REF!)</f>
        <v>1</v>
      </c>
      <c r="CQ47" s="16">
        <f>COUNTA(#REF!)</f>
        <v>1</v>
      </c>
      <c r="CR47" s="16">
        <f>COUNTA(#REF!)</f>
        <v>1</v>
      </c>
      <c r="CS47" s="16">
        <f>COUNTA(#REF!)</f>
        <v>1</v>
      </c>
      <c r="CT47" s="16">
        <f>COUNTA(#REF!)</f>
        <v>1</v>
      </c>
      <c r="CU47" s="85">
        <f t="shared" si="37"/>
        <v>10000111111</v>
      </c>
      <c r="CV47" s="84">
        <f t="shared" si="34"/>
        <v>0</v>
      </c>
      <c r="CW47" s="16">
        <f t="shared" si="35"/>
        <v>0</v>
      </c>
    </row>
    <row r="48" spans="1:111" ht="16.5" hidden="1" customHeight="1" x14ac:dyDescent="0.25">
      <c r="A48" s="134" t="e">
        <f t="shared" si="36"/>
        <v>#REF!</v>
      </c>
      <c r="B48" s="87"/>
      <c r="C48" s="88"/>
      <c r="D48" s="88"/>
      <c r="E48" s="135"/>
      <c r="F48" s="90"/>
      <c r="G48" s="91"/>
      <c r="H48" s="91"/>
      <c r="I48" s="91"/>
      <c r="J48" s="91"/>
      <c r="K48" s="91"/>
      <c r="L48" s="91"/>
      <c r="M48" s="91"/>
      <c r="N48" s="92"/>
      <c r="O48" s="92"/>
      <c r="P48" s="92"/>
      <c r="Q48" s="92"/>
      <c r="R48" s="92"/>
      <c r="S48" s="92"/>
      <c r="T48" s="92"/>
      <c r="U48" s="92"/>
      <c r="V48" s="93"/>
      <c r="W48" s="94"/>
      <c r="X48" s="94"/>
      <c r="Y48" s="94"/>
      <c r="Z48" s="94"/>
      <c r="AA48" s="94"/>
      <c r="AB48" s="94"/>
      <c r="AC48" s="94"/>
      <c r="AD48" s="136"/>
      <c r="AE48" s="136"/>
      <c r="AF48" s="136"/>
      <c r="AG48" s="136"/>
      <c r="AH48" s="136"/>
      <c r="AI48" s="136"/>
      <c r="AJ48" s="136"/>
      <c r="AK48" s="95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136"/>
      <c r="AW48" s="95"/>
      <c r="AX48" s="94"/>
      <c r="AY48" s="94"/>
      <c r="AZ48" s="94"/>
      <c r="BA48" s="94"/>
      <c r="BB48" s="94"/>
      <c r="BC48" s="96"/>
      <c r="BD48" s="96"/>
      <c r="BE48" s="96"/>
      <c r="BF48" s="96"/>
      <c r="BG48" s="97"/>
      <c r="BH48" s="94"/>
      <c r="BI48" s="94"/>
      <c r="BJ48" s="94"/>
      <c r="BK48" s="94"/>
      <c r="BL48" s="94"/>
      <c r="BM48" s="94"/>
      <c r="BN48" s="94"/>
      <c r="BO48" s="94"/>
      <c r="BP48" s="94"/>
      <c r="BQ48" s="136"/>
      <c r="BR48" s="136"/>
      <c r="BS48" s="137"/>
      <c r="BT48" s="138"/>
      <c r="BU48" s="137" t="str">
        <f>IF(BT48=0,"-",VLOOKUP(BT48,#REF!,2))</f>
        <v>-</v>
      </c>
      <c r="BV48" s="139"/>
      <c r="BW48" s="80"/>
      <c r="BX48" s="81">
        <f t="shared" si="17"/>
        <v>0</v>
      </c>
      <c r="BY48" s="81" t="str">
        <f t="shared" si="22"/>
        <v>-</v>
      </c>
      <c r="BZ48" s="81" t="str">
        <f t="shared" si="23"/>
        <v>-</v>
      </c>
      <c r="CA48" s="81" t="str">
        <f t="shared" si="24"/>
        <v>-</v>
      </c>
      <c r="CB48" s="81" t="str">
        <f t="shared" si="25"/>
        <v>-</v>
      </c>
      <c r="CC48" s="81" t="str">
        <f t="shared" si="26"/>
        <v>-</v>
      </c>
      <c r="CD48" s="81" t="str">
        <f t="shared" si="27"/>
        <v>-</v>
      </c>
      <c r="CE48" s="81" t="str">
        <f t="shared" si="28"/>
        <v>-</v>
      </c>
      <c r="CF48" s="80"/>
      <c r="CG48" s="82"/>
      <c r="CI48" s="83">
        <f t="shared" si="29"/>
        <v>0</v>
      </c>
      <c r="CJ48" s="84">
        <f t="shared" si="30"/>
        <v>0</v>
      </c>
      <c r="CK48" s="16">
        <f t="shared" si="31"/>
        <v>0</v>
      </c>
      <c r="CL48" s="16">
        <f t="shared" si="32"/>
        <v>0</v>
      </c>
      <c r="CM48" s="16">
        <f t="shared" si="33"/>
        <v>0</v>
      </c>
      <c r="CN48" s="16">
        <f>COUNTA(#REF!)</f>
        <v>1</v>
      </c>
      <c r="CO48" s="16">
        <f>COUNTA(#REF!)</f>
        <v>1</v>
      </c>
      <c r="CP48" s="16">
        <f>COUNTA(#REF!)</f>
        <v>1</v>
      </c>
      <c r="CQ48" s="16">
        <f>COUNTA(#REF!)</f>
        <v>1</v>
      </c>
      <c r="CR48" s="16">
        <f>COUNTA(#REF!)</f>
        <v>1</v>
      </c>
      <c r="CS48" s="16">
        <f>COUNTA(#REF!)</f>
        <v>1</v>
      </c>
      <c r="CT48" s="16">
        <f>COUNTA(#REF!)</f>
        <v>1</v>
      </c>
      <c r="CU48" s="85">
        <f t="shared" si="37"/>
        <v>10000111111</v>
      </c>
      <c r="CV48" s="84">
        <f t="shared" si="34"/>
        <v>0</v>
      </c>
      <c r="CW48" s="16">
        <f t="shared" si="35"/>
        <v>0</v>
      </c>
    </row>
    <row r="49" spans="1:101" ht="16.5" hidden="1" customHeight="1" x14ac:dyDescent="0.25">
      <c r="A49" s="134" t="e">
        <f t="shared" si="36"/>
        <v>#REF!</v>
      </c>
      <c r="B49" s="87"/>
      <c r="C49" s="88"/>
      <c r="D49" s="88"/>
      <c r="E49" s="135"/>
      <c r="F49" s="90"/>
      <c r="G49" s="91"/>
      <c r="H49" s="91"/>
      <c r="I49" s="91"/>
      <c r="J49" s="91"/>
      <c r="K49" s="91"/>
      <c r="L49" s="91"/>
      <c r="M49" s="91"/>
      <c r="N49" s="92"/>
      <c r="O49" s="92"/>
      <c r="P49" s="92"/>
      <c r="Q49" s="92"/>
      <c r="R49" s="92"/>
      <c r="S49" s="92"/>
      <c r="T49" s="92"/>
      <c r="U49" s="92"/>
      <c r="V49" s="93"/>
      <c r="W49" s="94"/>
      <c r="X49" s="94"/>
      <c r="Y49" s="94"/>
      <c r="Z49" s="94"/>
      <c r="AA49" s="94"/>
      <c r="AB49" s="94"/>
      <c r="AC49" s="94"/>
      <c r="AD49" s="136"/>
      <c r="AE49" s="136"/>
      <c r="AF49" s="136"/>
      <c r="AG49" s="136"/>
      <c r="AH49" s="136"/>
      <c r="AI49" s="136"/>
      <c r="AJ49" s="136"/>
      <c r="AK49" s="95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136"/>
      <c r="AW49" s="95"/>
      <c r="AX49" s="94"/>
      <c r="AY49" s="94"/>
      <c r="AZ49" s="94"/>
      <c r="BA49" s="94"/>
      <c r="BB49" s="94"/>
      <c r="BC49" s="96"/>
      <c r="BD49" s="96"/>
      <c r="BE49" s="96"/>
      <c r="BF49" s="96"/>
      <c r="BG49" s="97"/>
      <c r="BH49" s="94"/>
      <c r="BI49" s="94"/>
      <c r="BJ49" s="94"/>
      <c r="BK49" s="94"/>
      <c r="BL49" s="94"/>
      <c r="BM49" s="94"/>
      <c r="BN49" s="94"/>
      <c r="BO49" s="94"/>
      <c r="BP49" s="94"/>
      <c r="BQ49" s="136"/>
      <c r="BR49" s="136"/>
      <c r="BS49" s="137"/>
      <c r="BT49" s="138"/>
      <c r="BU49" s="137" t="str">
        <f>IF(BT49=0,"-",VLOOKUP(BT49,#REF!,2))</f>
        <v>-</v>
      </c>
      <c r="BV49" s="139"/>
      <c r="BW49" s="80"/>
      <c r="BX49" s="81">
        <f t="shared" si="17"/>
        <v>0</v>
      </c>
      <c r="BY49" s="81" t="str">
        <f t="shared" si="22"/>
        <v>-</v>
      </c>
      <c r="BZ49" s="81" t="str">
        <f t="shared" si="23"/>
        <v>-</v>
      </c>
      <c r="CA49" s="81" t="str">
        <f t="shared" si="24"/>
        <v>-</v>
      </c>
      <c r="CB49" s="81" t="str">
        <f t="shared" si="25"/>
        <v>-</v>
      </c>
      <c r="CC49" s="81" t="str">
        <f t="shared" si="26"/>
        <v>-</v>
      </c>
      <c r="CD49" s="81" t="str">
        <f t="shared" si="27"/>
        <v>-</v>
      </c>
      <c r="CE49" s="81" t="str">
        <f t="shared" si="28"/>
        <v>-</v>
      </c>
      <c r="CF49" s="80"/>
      <c r="CG49" s="82"/>
      <c r="CI49" s="83">
        <f t="shared" si="29"/>
        <v>0</v>
      </c>
      <c r="CJ49" s="84">
        <f t="shared" si="30"/>
        <v>0</v>
      </c>
      <c r="CK49" s="16">
        <f t="shared" si="31"/>
        <v>0</v>
      </c>
      <c r="CL49" s="16">
        <f t="shared" si="32"/>
        <v>0</v>
      </c>
      <c r="CM49" s="16">
        <f t="shared" si="33"/>
        <v>0</v>
      </c>
      <c r="CN49" s="16">
        <f>COUNTA(#REF!)</f>
        <v>1</v>
      </c>
      <c r="CO49" s="16">
        <f>COUNTA(#REF!)</f>
        <v>1</v>
      </c>
      <c r="CP49" s="16">
        <f>COUNTA(#REF!)</f>
        <v>1</v>
      </c>
      <c r="CQ49" s="16">
        <f>COUNTA(#REF!)</f>
        <v>1</v>
      </c>
      <c r="CR49" s="16">
        <f>COUNTA(#REF!)</f>
        <v>1</v>
      </c>
      <c r="CS49" s="16">
        <f>COUNTA(#REF!)</f>
        <v>1</v>
      </c>
      <c r="CT49" s="16">
        <f>COUNTA(#REF!)</f>
        <v>1</v>
      </c>
      <c r="CU49" s="85">
        <f t="shared" si="37"/>
        <v>10000111111</v>
      </c>
      <c r="CV49" s="84">
        <f t="shared" si="34"/>
        <v>0</v>
      </c>
      <c r="CW49" s="16">
        <f t="shared" si="35"/>
        <v>0</v>
      </c>
    </row>
    <row r="50" spans="1:101" ht="16.5" hidden="1" customHeight="1" x14ac:dyDescent="0.25">
      <c r="A50" s="134" t="e">
        <f t="shared" si="36"/>
        <v>#REF!</v>
      </c>
      <c r="B50" s="87"/>
      <c r="C50" s="88"/>
      <c r="D50" s="88"/>
      <c r="E50" s="135"/>
      <c r="F50" s="90"/>
      <c r="G50" s="91"/>
      <c r="H50" s="91"/>
      <c r="I50" s="91"/>
      <c r="J50" s="91"/>
      <c r="K50" s="91"/>
      <c r="L50" s="91"/>
      <c r="M50" s="91"/>
      <c r="N50" s="92"/>
      <c r="O50" s="92"/>
      <c r="P50" s="92"/>
      <c r="Q50" s="92"/>
      <c r="R50" s="92"/>
      <c r="S50" s="92"/>
      <c r="T50" s="92"/>
      <c r="U50" s="92"/>
      <c r="V50" s="93"/>
      <c r="W50" s="94"/>
      <c r="X50" s="94"/>
      <c r="Y50" s="94"/>
      <c r="Z50" s="94"/>
      <c r="AA50" s="94"/>
      <c r="AB50" s="94"/>
      <c r="AC50" s="94"/>
      <c r="AD50" s="136"/>
      <c r="AE50" s="136"/>
      <c r="AF50" s="136"/>
      <c r="AG50" s="136"/>
      <c r="AH50" s="136"/>
      <c r="AI50" s="136"/>
      <c r="AJ50" s="136"/>
      <c r="AK50" s="95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136"/>
      <c r="AW50" s="95"/>
      <c r="AX50" s="94"/>
      <c r="AY50" s="94"/>
      <c r="AZ50" s="94"/>
      <c r="BA50" s="94"/>
      <c r="BB50" s="94"/>
      <c r="BC50" s="96"/>
      <c r="BD50" s="96"/>
      <c r="BE50" s="96"/>
      <c r="BF50" s="96"/>
      <c r="BG50" s="97"/>
      <c r="BH50" s="94"/>
      <c r="BI50" s="94"/>
      <c r="BJ50" s="94"/>
      <c r="BK50" s="94"/>
      <c r="BL50" s="94"/>
      <c r="BM50" s="94"/>
      <c r="BN50" s="94"/>
      <c r="BO50" s="94"/>
      <c r="BP50" s="94"/>
      <c r="BQ50" s="136"/>
      <c r="BR50" s="136"/>
      <c r="BS50" s="137"/>
      <c r="BT50" s="138"/>
      <c r="BU50" s="137" t="str">
        <f>IF(BT50=0,"-",VLOOKUP(BT50,#REF!,2))</f>
        <v>-</v>
      </c>
      <c r="BV50" s="139"/>
      <c r="BW50" s="80"/>
      <c r="BX50" s="81">
        <f t="shared" si="17"/>
        <v>0</v>
      </c>
      <c r="BY50" s="81" t="str">
        <f t="shared" si="22"/>
        <v>-</v>
      </c>
      <c r="BZ50" s="81" t="str">
        <f t="shared" si="23"/>
        <v>-</v>
      </c>
      <c r="CA50" s="81" t="str">
        <f t="shared" si="24"/>
        <v>-</v>
      </c>
      <c r="CB50" s="81" t="str">
        <f t="shared" si="25"/>
        <v>-</v>
      </c>
      <c r="CC50" s="81" t="str">
        <f t="shared" si="26"/>
        <v>-</v>
      </c>
      <c r="CD50" s="81" t="str">
        <f t="shared" si="27"/>
        <v>-</v>
      </c>
      <c r="CE50" s="81" t="str">
        <f t="shared" si="28"/>
        <v>-</v>
      </c>
      <c r="CF50" s="80"/>
      <c r="CG50" s="82"/>
      <c r="CI50" s="83">
        <f t="shared" si="29"/>
        <v>0</v>
      </c>
      <c r="CJ50" s="84">
        <f t="shared" si="30"/>
        <v>0</v>
      </c>
      <c r="CK50" s="16">
        <f t="shared" si="31"/>
        <v>0</v>
      </c>
      <c r="CL50" s="16">
        <f t="shared" si="32"/>
        <v>0</v>
      </c>
      <c r="CM50" s="16">
        <f t="shared" si="33"/>
        <v>0</v>
      </c>
      <c r="CN50" s="16">
        <f>COUNTA(#REF!)</f>
        <v>1</v>
      </c>
      <c r="CO50" s="16">
        <f>COUNTA(#REF!)</f>
        <v>1</v>
      </c>
      <c r="CP50" s="16">
        <f>COUNTA(#REF!)</f>
        <v>1</v>
      </c>
      <c r="CQ50" s="16">
        <f>COUNTA(#REF!)</f>
        <v>1</v>
      </c>
      <c r="CR50" s="16">
        <f>COUNTA(#REF!)</f>
        <v>1</v>
      </c>
      <c r="CS50" s="16">
        <f>COUNTA(#REF!)</f>
        <v>1</v>
      </c>
      <c r="CT50" s="16">
        <f>COUNTA(#REF!)</f>
        <v>1</v>
      </c>
      <c r="CU50" s="85">
        <f t="shared" si="37"/>
        <v>10000111111</v>
      </c>
      <c r="CV50" s="84">
        <f t="shared" si="34"/>
        <v>0</v>
      </c>
      <c r="CW50" s="16">
        <f t="shared" si="35"/>
        <v>0</v>
      </c>
    </row>
    <row r="51" spans="1:101" ht="16.5" hidden="1" customHeight="1" x14ac:dyDescent="0.25">
      <c r="A51" s="134" t="e">
        <f t="shared" si="36"/>
        <v>#REF!</v>
      </c>
      <c r="B51" s="87"/>
      <c r="C51" s="88"/>
      <c r="D51" s="88"/>
      <c r="E51" s="140"/>
      <c r="F51" s="90"/>
      <c r="G51" s="91"/>
      <c r="H51" s="91"/>
      <c r="I51" s="91"/>
      <c r="J51" s="91"/>
      <c r="K51" s="91"/>
      <c r="L51" s="91"/>
      <c r="M51" s="91"/>
      <c r="N51" s="92"/>
      <c r="O51" s="92"/>
      <c r="P51" s="92"/>
      <c r="Q51" s="92"/>
      <c r="R51" s="92"/>
      <c r="S51" s="92"/>
      <c r="T51" s="92"/>
      <c r="U51" s="92"/>
      <c r="V51" s="91"/>
      <c r="W51" s="92"/>
      <c r="X51" s="92"/>
      <c r="Y51" s="92"/>
      <c r="Z51" s="92"/>
      <c r="AA51" s="92"/>
      <c r="AB51" s="92"/>
      <c r="AC51" s="92"/>
      <c r="AD51" s="144"/>
      <c r="AE51" s="144"/>
      <c r="AF51" s="144"/>
      <c r="AG51" s="144"/>
      <c r="AH51" s="144"/>
      <c r="AI51" s="144"/>
      <c r="AJ51" s="144"/>
      <c r="AK51" s="141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144"/>
      <c r="AW51" s="141"/>
      <c r="AX51" s="92"/>
      <c r="AY51" s="92"/>
      <c r="AZ51" s="92"/>
      <c r="BA51" s="92"/>
      <c r="BB51" s="92"/>
      <c r="BC51" s="142"/>
      <c r="BD51" s="142"/>
      <c r="BE51" s="142"/>
      <c r="BF51" s="142"/>
      <c r="BG51" s="143"/>
      <c r="BH51" s="92"/>
      <c r="BI51" s="92"/>
      <c r="BJ51" s="92"/>
      <c r="BK51" s="92"/>
      <c r="BL51" s="92"/>
      <c r="BM51" s="92"/>
      <c r="BN51" s="92"/>
      <c r="BO51" s="92"/>
      <c r="BP51" s="92"/>
      <c r="BQ51" s="144"/>
      <c r="BR51" s="144"/>
      <c r="BS51" s="145"/>
      <c r="BT51" s="146"/>
      <c r="BU51" s="137" t="str">
        <f>IF(BT51=0,"-",VLOOKUP(BT51,#REF!,2))</f>
        <v>-</v>
      </c>
      <c r="BV51" s="139"/>
      <c r="BW51" s="80"/>
      <c r="BX51" s="81">
        <f t="shared" si="17"/>
        <v>0</v>
      </c>
      <c r="BY51" s="81" t="str">
        <f t="shared" si="22"/>
        <v>-</v>
      </c>
      <c r="BZ51" s="81" t="str">
        <f t="shared" si="23"/>
        <v>-</v>
      </c>
      <c r="CA51" s="81" t="str">
        <f t="shared" si="24"/>
        <v>-</v>
      </c>
      <c r="CB51" s="81" t="str">
        <f t="shared" si="25"/>
        <v>-</v>
      </c>
      <c r="CC51" s="81" t="str">
        <f t="shared" si="26"/>
        <v>-</v>
      </c>
      <c r="CD51" s="81" t="str">
        <f t="shared" si="27"/>
        <v>-</v>
      </c>
      <c r="CE51" s="81" t="str">
        <f t="shared" si="28"/>
        <v>-</v>
      </c>
      <c r="CF51" s="80"/>
      <c r="CG51" s="82"/>
      <c r="CI51" s="83">
        <f t="shared" si="29"/>
        <v>0</v>
      </c>
      <c r="CJ51" s="84">
        <f t="shared" si="30"/>
        <v>0</v>
      </c>
      <c r="CK51" s="16">
        <f t="shared" si="31"/>
        <v>0</v>
      </c>
      <c r="CL51" s="16">
        <f t="shared" si="32"/>
        <v>0</v>
      </c>
      <c r="CM51" s="16">
        <f t="shared" si="33"/>
        <v>0</v>
      </c>
      <c r="CN51" s="16">
        <f>COUNTA(#REF!)</f>
        <v>1</v>
      </c>
      <c r="CO51" s="16">
        <f>COUNTA(#REF!)</f>
        <v>1</v>
      </c>
      <c r="CP51" s="16">
        <f>COUNTA(#REF!)</f>
        <v>1</v>
      </c>
      <c r="CQ51" s="16">
        <f>COUNTA(#REF!)</f>
        <v>1</v>
      </c>
      <c r="CR51" s="16">
        <f>COUNTA(#REF!)</f>
        <v>1</v>
      </c>
      <c r="CS51" s="16">
        <f>COUNTA(#REF!)</f>
        <v>1</v>
      </c>
      <c r="CT51" s="16">
        <f>COUNTA(#REF!)</f>
        <v>1</v>
      </c>
      <c r="CU51" s="85">
        <f t="shared" si="37"/>
        <v>10000111111</v>
      </c>
      <c r="CV51" s="84">
        <f t="shared" si="34"/>
        <v>0</v>
      </c>
      <c r="CW51" s="16">
        <f t="shared" si="35"/>
        <v>0</v>
      </c>
    </row>
    <row r="52" spans="1:101" ht="16.5" hidden="1" customHeight="1" x14ac:dyDescent="0.25">
      <c r="A52" s="134" t="e">
        <f t="shared" si="36"/>
        <v>#REF!</v>
      </c>
      <c r="B52" s="87"/>
      <c r="C52" s="88"/>
      <c r="D52" s="88"/>
      <c r="E52" s="135"/>
      <c r="F52" s="90"/>
      <c r="G52" s="91"/>
      <c r="H52" s="91"/>
      <c r="I52" s="91"/>
      <c r="J52" s="91"/>
      <c r="K52" s="91"/>
      <c r="L52" s="91"/>
      <c r="M52" s="91"/>
      <c r="N52" s="92"/>
      <c r="O52" s="92"/>
      <c r="P52" s="92"/>
      <c r="Q52" s="92"/>
      <c r="R52" s="92"/>
      <c r="S52" s="92"/>
      <c r="T52" s="92"/>
      <c r="U52" s="92"/>
      <c r="V52" s="93"/>
      <c r="W52" s="94"/>
      <c r="X52" s="94"/>
      <c r="Y52" s="94"/>
      <c r="Z52" s="94"/>
      <c r="AA52" s="94"/>
      <c r="AB52" s="94"/>
      <c r="AC52" s="94"/>
      <c r="AD52" s="136"/>
      <c r="AE52" s="136"/>
      <c r="AF52" s="136"/>
      <c r="AG52" s="136"/>
      <c r="AH52" s="136"/>
      <c r="AI52" s="136"/>
      <c r="AJ52" s="136"/>
      <c r="AK52" s="95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136"/>
      <c r="AW52" s="95"/>
      <c r="AX52" s="94"/>
      <c r="AY52" s="94"/>
      <c r="AZ52" s="94"/>
      <c r="BA52" s="94"/>
      <c r="BB52" s="94"/>
      <c r="BC52" s="96"/>
      <c r="BD52" s="96"/>
      <c r="BE52" s="96"/>
      <c r="BF52" s="96"/>
      <c r="BG52" s="97"/>
      <c r="BH52" s="94"/>
      <c r="BI52" s="94"/>
      <c r="BJ52" s="94"/>
      <c r="BK52" s="94"/>
      <c r="BL52" s="94"/>
      <c r="BM52" s="94"/>
      <c r="BN52" s="94"/>
      <c r="BO52" s="94"/>
      <c r="BP52" s="94"/>
      <c r="BQ52" s="136"/>
      <c r="BR52" s="136"/>
      <c r="BS52" s="137"/>
      <c r="BT52" s="138"/>
      <c r="BU52" s="137" t="str">
        <f>IF(BT52=0,"-",VLOOKUP(BT52,#REF!,2))</f>
        <v>-</v>
      </c>
      <c r="BV52" s="139"/>
      <c r="BW52" s="80"/>
      <c r="BX52" s="81">
        <f t="shared" si="17"/>
        <v>0</v>
      </c>
      <c r="BY52" s="81" t="str">
        <f t="shared" si="22"/>
        <v>-</v>
      </c>
      <c r="BZ52" s="81" t="str">
        <f t="shared" si="23"/>
        <v>-</v>
      </c>
      <c r="CA52" s="81" t="str">
        <f t="shared" si="24"/>
        <v>-</v>
      </c>
      <c r="CB52" s="81" t="str">
        <f t="shared" si="25"/>
        <v>-</v>
      </c>
      <c r="CC52" s="81" t="str">
        <f t="shared" si="26"/>
        <v>-</v>
      </c>
      <c r="CD52" s="81" t="str">
        <f t="shared" si="27"/>
        <v>-</v>
      </c>
      <c r="CE52" s="81" t="str">
        <f t="shared" si="28"/>
        <v>-</v>
      </c>
      <c r="CF52" s="80"/>
      <c r="CG52" s="82"/>
      <c r="CI52" s="83">
        <f t="shared" si="29"/>
        <v>0</v>
      </c>
      <c r="CJ52" s="84">
        <f t="shared" si="30"/>
        <v>0</v>
      </c>
      <c r="CK52" s="16">
        <f t="shared" si="31"/>
        <v>0</v>
      </c>
      <c r="CL52" s="16">
        <f t="shared" si="32"/>
        <v>0</v>
      </c>
      <c r="CM52" s="16">
        <f t="shared" si="33"/>
        <v>0</v>
      </c>
      <c r="CN52" s="16">
        <f>COUNTA(#REF!)</f>
        <v>1</v>
      </c>
      <c r="CO52" s="16">
        <f>COUNTA(#REF!)</f>
        <v>1</v>
      </c>
      <c r="CP52" s="16">
        <f>COUNTA(#REF!)</f>
        <v>1</v>
      </c>
      <c r="CQ52" s="16">
        <f>COUNTA(#REF!)</f>
        <v>1</v>
      </c>
      <c r="CR52" s="16">
        <f>COUNTA(#REF!)</f>
        <v>1</v>
      </c>
      <c r="CS52" s="16">
        <f>COUNTA(#REF!)</f>
        <v>1</v>
      </c>
      <c r="CT52" s="16">
        <f>COUNTA(#REF!)</f>
        <v>1</v>
      </c>
      <c r="CU52" s="85">
        <f t="shared" si="37"/>
        <v>10000111111</v>
      </c>
      <c r="CV52" s="84">
        <f t="shared" si="34"/>
        <v>0</v>
      </c>
      <c r="CW52" s="16">
        <f t="shared" si="35"/>
        <v>0</v>
      </c>
    </row>
    <row r="53" spans="1:101" ht="16.5" hidden="1" customHeight="1" x14ac:dyDescent="0.25">
      <c r="A53" s="134" t="e">
        <f t="shared" si="36"/>
        <v>#REF!</v>
      </c>
      <c r="B53" s="87"/>
      <c r="C53" s="88"/>
      <c r="D53" s="88"/>
      <c r="E53" s="135"/>
      <c r="F53" s="90"/>
      <c r="G53" s="91"/>
      <c r="H53" s="91"/>
      <c r="I53" s="91"/>
      <c r="J53" s="91"/>
      <c r="K53" s="91"/>
      <c r="L53" s="91"/>
      <c r="M53" s="91"/>
      <c r="N53" s="147"/>
      <c r="O53" s="147"/>
      <c r="P53" s="147"/>
      <c r="Q53" s="147"/>
      <c r="R53" s="147"/>
      <c r="S53" s="147"/>
      <c r="T53" s="147"/>
      <c r="U53" s="92"/>
      <c r="V53" s="93"/>
      <c r="W53" s="94"/>
      <c r="X53" s="94"/>
      <c r="Y53" s="94"/>
      <c r="Z53" s="94"/>
      <c r="AA53" s="94"/>
      <c r="AB53" s="94"/>
      <c r="AC53" s="94"/>
      <c r="AD53" s="136"/>
      <c r="AE53" s="136"/>
      <c r="AF53" s="136"/>
      <c r="AG53" s="136"/>
      <c r="AH53" s="136"/>
      <c r="AI53" s="136"/>
      <c r="AJ53" s="136"/>
      <c r="AK53" s="95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136"/>
      <c r="AW53" s="95"/>
      <c r="AX53" s="94"/>
      <c r="AY53" s="94"/>
      <c r="AZ53" s="94"/>
      <c r="BA53" s="94"/>
      <c r="BB53" s="94"/>
      <c r="BC53" s="96"/>
      <c r="BD53" s="96"/>
      <c r="BE53" s="96"/>
      <c r="BF53" s="96"/>
      <c r="BG53" s="97"/>
      <c r="BH53" s="94"/>
      <c r="BI53" s="94"/>
      <c r="BJ53" s="94"/>
      <c r="BK53" s="94"/>
      <c r="BL53" s="94"/>
      <c r="BM53" s="94"/>
      <c r="BN53" s="94"/>
      <c r="BO53" s="94"/>
      <c r="BP53" s="94"/>
      <c r="BQ53" s="136"/>
      <c r="BR53" s="136"/>
      <c r="BS53" s="137"/>
      <c r="BT53" s="138"/>
      <c r="BU53" s="137" t="str">
        <f>IF(BT53=0,"-",VLOOKUP(BT53,#REF!,2))</f>
        <v>-</v>
      </c>
      <c r="BV53" s="139"/>
      <c r="BW53" s="80"/>
      <c r="BX53" s="81">
        <f t="shared" si="17"/>
        <v>0</v>
      </c>
      <c r="BY53" s="81" t="str">
        <f t="shared" si="22"/>
        <v>-</v>
      </c>
      <c r="BZ53" s="81" t="str">
        <f t="shared" si="23"/>
        <v>-</v>
      </c>
      <c r="CA53" s="81" t="str">
        <f t="shared" si="24"/>
        <v>-</v>
      </c>
      <c r="CB53" s="81" t="str">
        <f t="shared" si="25"/>
        <v>-</v>
      </c>
      <c r="CC53" s="81" t="str">
        <f t="shared" si="26"/>
        <v>-</v>
      </c>
      <c r="CD53" s="81" t="str">
        <f t="shared" si="27"/>
        <v>-</v>
      </c>
      <c r="CE53" s="81" t="str">
        <f t="shared" si="28"/>
        <v>-</v>
      </c>
      <c r="CF53" s="80"/>
      <c r="CG53" s="82"/>
      <c r="CI53" s="83">
        <f t="shared" si="29"/>
        <v>0</v>
      </c>
      <c r="CJ53" s="84">
        <f t="shared" si="30"/>
        <v>0</v>
      </c>
      <c r="CK53" s="16">
        <f t="shared" si="31"/>
        <v>0</v>
      </c>
      <c r="CL53" s="16">
        <f t="shared" si="32"/>
        <v>0</v>
      </c>
      <c r="CM53" s="16">
        <f t="shared" si="33"/>
        <v>0</v>
      </c>
      <c r="CN53" s="16">
        <f>COUNTA(#REF!)</f>
        <v>1</v>
      </c>
      <c r="CO53" s="16">
        <f>COUNTA(#REF!)</f>
        <v>1</v>
      </c>
      <c r="CP53" s="16">
        <f>COUNTA(#REF!)</f>
        <v>1</v>
      </c>
      <c r="CQ53" s="16">
        <f>COUNTA(#REF!)</f>
        <v>1</v>
      </c>
      <c r="CR53" s="16">
        <f>COUNTA(#REF!)</f>
        <v>1</v>
      </c>
      <c r="CS53" s="16">
        <f>COUNTA(#REF!)</f>
        <v>1</v>
      </c>
      <c r="CT53" s="16">
        <f>COUNTA(#REF!)</f>
        <v>1</v>
      </c>
      <c r="CU53" s="85">
        <f t="shared" si="37"/>
        <v>10000111111</v>
      </c>
      <c r="CV53" s="84">
        <f t="shared" si="34"/>
        <v>0</v>
      </c>
      <c r="CW53" s="16">
        <f t="shared" si="35"/>
        <v>0</v>
      </c>
    </row>
    <row r="54" spans="1:101" ht="16.5" hidden="1" customHeight="1" x14ac:dyDescent="0.25">
      <c r="A54" s="134" t="e">
        <f t="shared" si="36"/>
        <v>#REF!</v>
      </c>
      <c r="B54" s="87"/>
      <c r="C54" s="88"/>
      <c r="D54" s="88"/>
      <c r="E54" s="135"/>
      <c r="F54" s="90"/>
      <c r="G54" s="91"/>
      <c r="H54" s="91"/>
      <c r="I54" s="91"/>
      <c r="J54" s="91"/>
      <c r="K54" s="91"/>
      <c r="L54" s="91"/>
      <c r="M54" s="91"/>
      <c r="N54" s="92"/>
      <c r="O54" s="92"/>
      <c r="P54" s="92"/>
      <c r="Q54" s="92"/>
      <c r="R54" s="92"/>
      <c r="S54" s="92"/>
      <c r="T54" s="92"/>
      <c r="U54" s="92"/>
      <c r="V54" s="93"/>
      <c r="W54" s="94"/>
      <c r="X54" s="94"/>
      <c r="Y54" s="94"/>
      <c r="Z54" s="94"/>
      <c r="AA54" s="94"/>
      <c r="AB54" s="94"/>
      <c r="AC54" s="94"/>
      <c r="AD54" s="136"/>
      <c r="AE54" s="136"/>
      <c r="AF54" s="136"/>
      <c r="AG54" s="136"/>
      <c r="AH54" s="136"/>
      <c r="AI54" s="136"/>
      <c r="AJ54" s="136"/>
      <c r="AK54" s="95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136"/>
      <c r="AW54" s="95"/>
      <c r="AX54" s="94"/>
      <c r="AY54" s="94"/>
      <c r="AZ54" s="94"/>
      <c r="BA54" s="94"/>
      <c r="BB54" s="94"/>
      <c r="BC54" s="96"/>
      <c r="BD54" s="96"/>
      <c r="BE54" s="96"/>
      <c r="BF54" s="96"/>
      <c r="BG54" s="97"/>
      <c r="BH54" s="94"/>
      <c r="BI54" s="94"/>
      <c r="BJ54" s="94"/>
      <c r="BK54" s="94"/>
      <c r="BL54" s="94"/>
      <c r="BM54" s="94"/>
      <c r="BN54" s="94"/>
      <c r="BO54" s="94"/>
      <c r="BP54" s="94"/>
      <c r="BQ54" s="136"/>
      <c r="BR54" s="136"/>
      <c r="BS54" s="137"/>
      <c r="BT54" s="138"/>
      <c r="BU54" s="137" t="str">
        <f>IF(BT54=0,"-",VLOOKUP(BT54,#REF!,2))</f>
        <v>-</v>
      </c>
      <c r="BV54" s="139"/>
      <c r="BW54" s="80"/>
      <c r="BX54" s="81">
        <f t="shared" si="17"/>
        <v>0</v>
      </c>
      <c r="BY54" s="81" t="str">
        <f t="shared" si="22"/>
        <v>-</v>
      </c>
      <c r="BZ54" s="81" t="str">
        <f t="shared" si="23"/>
        <v>-</v>
      </c>
      <c r="CA54" s="81" t="str">
        <f t="shared" si="24"/>
        <v>-</v>
      </c>
      <c r="CB54" s="81" t="str">
        <f t="shared" si="25"/>
        <v>-</v>
      </c>
      <c r="CC54" s="81" t="str">
        <f t="shared" si="26"/>
        <v>-</v>
      </c>
      <c r="CD54" s="81" t="str">
        <f t="shared" si="27"/>
        <v>-</v>
      </c>
      <c r="CE54" s="81" t="str">
        <f t="shared" si="28"/>
        <v>-</v>
      </c>
      <c r="CF54" s="80"/>
      <c r="CG54" s="82"/>
      <c r="CI54" s="83">
        <f t="shared" si="29"/>
        <v>0</v>
      </c>
      <c r="CJ54" s="84">
        <f t="shared" si="30"/>
        <v>0</v>
      </c>
      <c r="CK54" s="16">
        <f t="shared" si="31"/>
        <v>0</v>
      </c>
      <c r="CL54" s="16">
        <f t="shared" si="32"/>
        <v>0</v>
      </c>
      <c r="CM54" s="16">
        <f t="shared" si="33"/>
        <v>0</v>
      </c>
      <c r="CN54" s="16">
        <f>COUNTA(#REF!)</f>
        <v>1</v>
      </c>
      <c r="CO54" s="16">
        <f>COUNTA(#REF!)</f>
        <v>1</v>
      </c>
      <c r="CP54" s="16">
        <f>COUNTA(#REF!)</f>
        <v>1</v>
      </c>
      <c r="CQ54" s="16">
        <f>COUNTA(#REF!)</f>
        <v>1</v>
      </c>
      <c r="CR54" s="16">
        <f>COUNTA(#REF!)</f>
        <v>1</v>
      </c>
      <c r="CS54" s="16">
        <f>COUNTA(#REF!)</f>
        <v>1</v>
      </c>
      <c r="CT54" s="16">
        <f>COUNTA(#REF!)</f>
        <v>1</v>
      </c>
      <c r="CU54" s="85">
        <f t="shared" si="37"/>
        <v>10000111111</v>
      </c>
      <c r="CV54" s="84">
        <f t="shared" si="34"/>
        <v>0</v>
      </c>
      <c r="CW54" s="16">
        <f t="shared" si="35"/>
        <v>0</v>
      </c>
    </row>
    <row r="55" spans="1:101" ht="16.5" hidden="1" customHeight="1" x14ac:dyDescent="0.25">
      <c r="A55" s="134" t="e">
        <f t="shared" si="36"/>
        <v>#REF!</v>
      </c>
      <c r="B55" s="87"/>
      <c r="C55" s="88"/>
      <c r="D55" s="88"/>
      <c r="E55" s="135"/>
      <c r="F55" s="90"/>
      <c r="G55" s="91"/>
      <c r="H55" s="91"/>
      <c r="I55" s="91"/>
      <c r="J55" s="91"/>
      <c r="K55" s="91"/>
      <c r="L55" s="91"/>
      <c r="M55" s="91"/>
      <c r="N55" s="92"/>
      <c r="O55" s="92"/>
      <c r="P55" s="92"/>
      <c r="Q55" s="92"/>
      <c r="R55" s="92"/>
      <c r="S55" s="92"/>
      <c r="T55" s="92"/>
      <c r="U55" s="92"/>
      <c r="V55" s="93"/>
      <c r="W55" s="94"/>
      <c r="X55" s="94"/>
      <c r="Y55" s="94"/>
      <c r="Z55" s="94"/>
      <c r="AA55" s="94"/>
      <c r="AB55" s="94"/>
      <c r="AC55" s="94"/>
      <c r="AD55" s="136"/>
      <c r="AE55" s="136"/>
      <c r="AF55" s="136"/>
      <c r="AG55" s="136"/>
      <c r="AH55" s="136"/>
      <c r="AI55" s="136"/>
      <c r="AJ55" s="136"/>
      <c r="AK55" s="95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136"/>
      <c r="AW55" s="95"/>
      <c r="AX55" s="94"/>
      <c r="AY55" s="94"/>
      <c r="AZ55" s="94"/>
      <c r="BA55" s="94"/>
      <c r="BB55" s="94"/>
      <c r="BC55" s="96"/>
      <c r="BD55" s="96"/>
      <c r="BE55" s="96"/>
      <c r="BF55" s="96"/>
      <c r="BG55" s="97"/>
      <c r="BH55" s="94"/>
      <c r="BI55" s="94"/>
      <c r="BJ55" s="94"/>
      <c r="BK55" s="94"/>
      <c r="BL55" s="94"/>
      <c r="BM55" s="94"/>
      <c r="BN55" s="94"/>
      <c r="BO55" s="94"/>
      <c r="BP55" s="94"/>
      <c r="BQ55" s="136"/>
      <c r="BR55" s="136"/>
      <c r="BS55" s="137"/>
      <c r="BT55" s="138"/>
      <c r="BU55" s="137" t="str">
        <f>IF(BT55=0,"-",VLOOKUP(BT55,#REF!,2))</f>
        <v>-</v>
      </c>
      <c r="BV55" s="139"/>
      <c r="BW55" s="80"/>
      <c r="BX55" s="81">
        <f t="shared" si="17"/>
        <v>0</v>
      </c>
      <c r="BY55" s="81" t="str">
        <f t="shared" si="22"/>
        <v>-</v>
      </c>
      <c r="BZ55" s="81" t="str">
        <f t="shared" si="23"/>
        <v>-</v>
      </c>
      <c r="CA55" s="81" t="str">
        <f t="shared" si="24"/>
        <v>-</v>
      </c>
      <c r="CB55" s="81" t="str">
        <f t="shared" si="25"/>
        <v>-</v>
      </c>
      <c r="CC55" s="81" t="str">
        <f t="shared" si="26"/>
        <v>-</v>
      </c>
      <c r="CD55" s="81" t="str">
        <f t="shared" si="27"/>
        <v>-</v>
      </c>
      <c r="CE55" s="81" t="str">
        <f t="shared" si="28"/>
        <v>-</v>
      </c>
      <c r="CF55" s="80"/>
      <c r="CG55" s="82"/>
      <c r="CI55" s="83">
        <f t="shared" si="29"/>
        <v>0</v>
      </c>
      <c r="CJ55" s="84">
        <f t="shared" si="30"/>
        <v>0</v>
      </c>
      <c r="CK55" s="16">
        <f t="shared" si="31"/>
        <v>0</v>
      </c>
      <c r="CL55" s="16">
        <f t="shared" si="32"/>
        <v>0</v>
      </c>
      <c r="CM55" s="16">
        <f t="shared" si="33"/>
        <v>0</v>
      </c>
      <c r="CN55" s="16">
        <f>COUNTA(#REF!)</f>
        <v>1</v>
      </c>
      <c r="CO55" s="16">
        <f>COUNTA(#REF!)</f>
        <v>1</v>
      </c>
      <c r="CP55" s="16">
        <f>COUNTA(#REF!)</f>
        <v>1</v>
      </c>
      <c r="CQ55" s="16">
        <f>COUNTA(#REF!)</f>
        <v>1</v>
      </c>
      <c r="CR55" s="16">
        <f>COUNTA(#REF!)</f>
        <v>1</v>
      </c>
      <c r="CS55" s="16">
        <f>COUNTA(#REF!)</f>
        <v>1</v>
      </c>
      <c r="CT55" s="16">
        <f>COUNTA(#REF!)</f>
        <v>1</v>
      </c>
      <c r="CU55" s="85">
        <f t="shared" si="37"/>
        <v>10000111111</v>
      </c>
      <c r="CV55" s="84">
        <f t="shared" si="34"/>
        <v>0</v>
      </c>
      <c r="CW55" s="16">
        <f t="shared" si="35"/>
        <v>0</v>
      </c>
    </row>
    <row r="56" spans="1:101" ht="16.5" hidden="1" customHeight="1" x14ac:dyDescent="0.25">
      <c r="A56" s="134" t="e">
        <f t="shared" si="36"/>
        <v>#REF!</v>
      </c>
      <c r="B56" s="87"/>
      <c r="C56" s="88"/>
      <c r="D56" s="88"/>
      <c r="E56" s="135"/>
      <c r="F56" s="90"/>
      <c r="G56" s="91"/>
      <c r="H56" s="91"/>
      <c r="I56" s="91"/>
      <c r="J56" s="91"/>
      <c r="K56" s="91"/>
      <c r="L56" s="91"/>
      <c r="M56" s="91"/>
      <c r="N56" s="92"/>
      <c r="O56" s="92"/>
      <c r="P56" s="92"/>
      <c r="Q56" s="92"/>
      <c r="R56" s="92"/>
      <c r="S56" s="92"/>
      <c r="T56" s="92"/>
      <c r="U56" s="92"/>
      <c r="V56" s="93"/>
      <c r="W56" s="94"/>
      <c r="X56" s="94"/>
      <c r="Y56" s="94"/>
      <c r="Z56" s="94"/>
      <c r="AA56" s="94"/>
      <c r="AB56" s="94"/>
      <c r="AC56" s="94"/>
      <c r="AD56" s="136"/>
      <c r="AE56" s="136"/>
      <c r="AF56" s="136"/>
      <c r="AG56" s="136"/>
      <c r="AH56" s="136"/>
      <c r="AI56" s="136"/>
      <c r="AJ56" s="136"/>
      <c r="AK56" s="95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136"/>
      <c r="AW56" s="95"/>
      <c r="AX56" s="94"/>
      <c r="AY56" s="94"/>
      <c r="AZ56" s="94"/>
      <c r="BA56" s="94"/>
      <c r="BB56" s="94"/>
      <c r="BC56" s="96"/>
      <c r="BD56" s="96"/>
      <c r="BE56" s="96"/>
      <c r="BF56" s="96"/>
      <c r="BG56" s="97"/>
      <c r="BH56" s="94"/>
      <c r="BI56" s="94"/>
      <c r="BJ56" s="94"/>
      <c r="BK56" s="94"/>
      <c r="BL56" s="94"/>
      <c r="BM56" s="94"/>
      <c r="BN56" s="94"/>
      <c r="BO56" s="94"/>
      <c r="BP56" s="94"/>
      <c r="BQ56" s="136"/>
      <c r="BR56" s="136"/>
      <c r="BS56" s="137"/>
      <c r="BT56" s="138"/>
      <c r="BU56" s="137" t="str">
        <f>IF(BT56=0,"-",VLOOKUP(BT56,#REF!,2))</f>
        <v>-</v>
      </c>
      <c r="BV56" s="139"/>
      <c r="BW56" s="80"/>
      <c r="BX56" s="81">
        <f t="shared" si="17"/>
        <v>0</v>
      </c>
      <c r="BY56" s="81" t="str">
        <f t="shared" si="22"/>
        <v>-</v>
      </c>
      <c r="BZ56" s="81" t="str">
        <f t="shared" si="23"/>
        <v>-</v>
      </c>
      <c r="CA56" s="81" t="str">
        <f t="shared" si="24"/>
        <v>-</v>
      </c>
      <c r="CB56" s="81" t="str">
        <f t="shared" si="25"/>
        <v>-</v>
      </c>
      <c r="CC56" s="81" t="str">
        <f t="shared" si="26"/>
        <v>-</v>
      </c>
      <c r="CD56" s="81" t="str">
        <f t="shared" si="27"/>
        <v>-</v>
      </c>
      <c r="CE56" s="81" t="str">
        <f t="shared" si="28"/>
        <v>-</v>
      </c>
      <c r="CF56" s="80"/>
      <c r="CG56" s="82"/>
      <c r="CI56" s="83">
        <f t="shared" si="29"/>
        <v>0</v>
      </c>
      <c r="CJ56" s="84">
        <f t="shared" si="30"/>
        <v>0</v>
      </c>
      <c r="CK56" s="16">
        <f t="shared" si="31"/>
        <v>0</v>
      </c>
      <c r="CL56" s="16">
        <f t="shared" si="32"/>
        <v>0</v>
      </c>
      <c r="CM56" s="16">
        <f t="shared" si="33"/>
        <v>0</v>
      </c>
      <c r="CN56" s="16">
        <f>COUNTA(#REF!)</f>
        <v>1</v>
      </c>
      <c r="CO56" s="16">
        <f>COUNTA(#REF!)</f>
        <v>1</v>
      </c>
      <c r="CP56" s="16">
        <f>COUNTA(#REF!)</f>
        <v>1</v>
      </c>
      <c r="CQ56" s="16">
        <f>COUNTA(#REF!)</f>
        <v>1</v>
      </c>
      <c r="CR56" s="16">
        <f>COUNTA(#REF!)</f>
        <v>1</v>
      </c>
      <c r="CS56" s="16">
        <f>COUNTA(#REF!)</f>
        <v>1</v>
      </c>
      <c r="CT56" s="16">
        <f>COUNTA(#REF!)</f>
        <v>1</v>
      </c>
      <c r="CU56" s="85">
        <f t="shared" si="37"/>
        <v>10000111111</v>
      </c>
      <c r="CV56" s="84">
        <f t="shared" si="34"/>
        <v>0</v>
      </c>
      <c r="CW56" s="16">
        <f t="shared" si="35"/>
        <v>0</v>
      </c>
    </row>
    <row r="57" spans="1:101" ht="16.5" hidden="1" customHeight="1" x14ac:dyDescent="0.25">
      <c r="A57" s="134" t="e">
        <f t="shared" si="36"/>
        <v>#REF!</v>
      </c>
      <c r="B57" s="87"/>
      <c r="C57" s="88"/>
      <c r="D57" s="88"/>
      <c r="E57" s="135"/>
      <c r="F57" s="90"/>
      <c r="G57" s="91"/>
      <c r="H57" s="91"/>
      <c r="I57" s="91"/>
      <c r="J57" s="91"/>
      <c r="K57" s="91"/>
      <c r="L57" s="91"/>
      <c r="M57" s="91"/>
      <c r="N57" s="92"/>
      <c r="O57" s="92"/>
      <c r="P57" s="92"/>
      <c r="Q57" s="92"/>
      <c r="R57" s="92"/>
      <c r="S57" s="92"/>
      <c r="T57" s="92"/>
      <c r="U57" s="92"/>
      <c r="V57" s="93"/>
      <c r="W57" s="94"/>
      <c r="X57" s="94"/>
      <c r="Y57" s="94"/>
      <c r="Z57" s="94"/>
      <c r="AA57" s="94"/>
      <c r="AB57" s="94"/>
      <c r="AC57" s="94"/>
      <c r="AD57" s="136"/>
      <c r="AE57" s="136"/>
      <c r="AF57" s="136"/>
      <c r="AG57" s="136"/>
      <c r="AH57" s="136"/>
      <c r="AI57" s="136"/>
      <c r="AJ57" s="136"/>
      <c r="AK57" s="95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136"/>
      <c r="AW57" s="95"/>
      <c r="AX57" s="94"/>
      <c r="AY57" s="94"/>
      <c r="AZ57" s="94"/>
      <c r="BA57" s="94"/>
      <c r="BB57" s="94"/>
      <c r="BC57" s="96"/>
      <c r="BD57" s="96"/>
      <c r="BE57" s="96"/>
      <c r="BF57" s="96"/>
      <c r="BG57" s="97"/>
      <c r="BH57" s="94"/>
      <c r="BI57" s="94"/>
      <c r="BJ57" s="94"/>
      <c r="BK57" s="94"/>
      <c r="BL57" s="94"/>
      <c r="BM57" s="94"/>
      <c r="BN57" s="94"/>
      <c r="BO57" s="94"/>
      <c r="BP57" s="94"/>
      <c r="BQ57" s="136"/>
      <c r="BR57" s="136"/>
      <c r="BS57" s="137"/>
      <c r="BT57" s="138"/>
      <c r="BU57" s="137" t="str">
        <f>IF(BT57=0,"-",VLOOKUP(BT57,#REF!,2))</f>
        <v>-</v>
      </c>
      <c r="BV57" s="139"/>
      <c r="BW57" s="80"/>
      <c r="BX57" s="81">
        <f t="shared" si="17"/>
        <v>0</v>
      </c>
      <c r="BY57" s="81" t="str">
        <f t="shared" si="22"/>
        <v>-</v>
      </c>
      <c r="BZ57" s="81" t="str">
        <f t="shared" si="23"/>
        <v>-</v>
      </c>
      <c r="CA57" s="81" t="str">
        <f t="shared" si="24"/>
        <v>-</v>
      </c>
      <c r="CB57" s="81" t="str">
        <f t="shared" si="25"/>
        <v>-</v>
      </c>
      <c r="CC57" s="81" t="str">
        <f t="shared" si="26"/>
        <v>-</v>
      </c>
      <c r="CD57" s="81" t="str">
        <f t="shared" si="27"/>
        <v>-</v>
      </c>
      <c r="CE57" s="81" t="str">
        <f t="shared" si="28"/>
        <v>-</v>
      </c>
      <c r="CF57" s="80"/>
      <c r="CG57" s="82"/>
      <c r="CI57" s="83">
        <f t="shared" si="29"/>
        <v>0</v>
      </c>
      <c r="CJ57" s="84">
        <f t="shared" si="30"/>
        <v>0</v>
      </c>
      <c r="CK57" s="16">
        <f t="shared" si="31"/>
        <v>0</v>
      </c>
      <c r="CL57" s="16">
        <f t="shared" si="32"/>
        <v>0</v>
      </c>
      <c r="CM57" s="16">
        <f t="shared" si="33"/>
        <v>0</v>
      </c>
      <c r="CN57" s="16">
        <f>COUNTA(#REF!)</f>
        <v>1</v>
      </c>
      <c r="CO57" s="16">
        <f>COUNTA(#REF!)</f>
        <v>1</v>
      </c>
      <c r="CP57" s="16">
        <f>COUNTA(#REF!)</f>
        <v>1</v>
      </c>
      <c r="CQ57" s="16">
        <f>COUNTA(#REF!)</f>
        <v>1</v>
      </c>
      <c r="CR57" s="16">
        <f>COUNTA(#REF!)</f>
        <v>1</v>
      </c>
      <c r="CS57" s="16">
        <f>COUNTA(#REF!)</f>
        <v>1</v>
      </c>
      <c r="CT57" s="16">
        <f>COUNTA(#REF!)</f>
        <v>1</v>
      </c>
      <c r="CU57" s="85">
        <f t="shared" si="37"/>
        <v>10000111111</v>
      </c>
      <c r="CV57" s="84">
        <f t="shared" si="34"/>
        <v>0</v>
      </c>
      <c r="CW57" s="16">
        <f t="shared" si="35"/>
        <v>0</v>
      </c>
    </row>
    <row r="58" spans="1:101" ht="16.5" hidden="1" customHeight="1" x14ac:dyDescent="0.25">
      <c r="A58" s="134" t="e">
        <f t="shared" si="36"/>
        <v>#REF!</v>
      </c>
      <c r="B58" s="87"/>
      <c r="C58" s="88"/>
      <c r="D58" s="88"/>
      <c r="E58" s="140"/>
      <c r="F58" s="90"/>
      <c r="G58" s="91"/>
      <c r="H58" s="91"/>
      <c r="I58" s="91"/>
      <c r="J58" s="91"/>
      <c r="K58" s="91"/>
      <c r="L58" s="91"/>
      <c r="M58" s="91"/>
      <c r="N58" s="92"/>
      <c r="O58" s="92"/>
      <c r="P58" s="92"/>
      <c r="Q58" s="92"/>
      <c r="R58" s="92"/>
      <c r="S58" s="92"/>
      <c r="T58" s="92"/>
      <c r="U58" s="92"/>
      <c r="V58" s="91"/>
      <c r="W58" s="92"/>
      <c r="X58" s="92"/>
      <c r="Y58" s="92"/>
      <c r="Z58" s="92"/>
      <c r="AA58" s="92"/>
      <c r="AB58" s="92"/>
      <c r="AC58" s="92"/>
      <c r="AD58" s="144"/>
      <c r="AE58" s="144"/>
      <c r="AF58" s="144"/>
      <c r="AG58" s="144"/>
      <c r="AH58" s="144"/>
      <c r="AI58" s="144"/>
      <c r="AJ58" s="144"/>
      <c r="AK58" s="141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144"/>
      <c r="AW58" s="141"/>
      <c r="AX58" s="92"/>
      <c r="AY58" s="92"/>
      <c r="AZ58" s="92"/>
      <c r="BA58" s="92"/>
      <c r="BB58" s="92"/>
      <c r="BC58" s="142"/>
      <c r="BD58" s="142"/>
      <c r="BE58" s="142"/>
      <c r="BF58" s="142"/>
      <c r="BG58" s="143"/>
      <c r="BH58" s="92"/>
      <c r="BI58" s="92"/>
      <c r="BJ58" s="92"/>
      <c r="BK58" s="92"/>
      <c r="BL58" s="92"/>
      <c r="BM58" s="92"/>
      <c r="BN58" s="92"/>
      <c r="BO58" s="92"/>
      <c r="BP58" s="92"/>
      <c r="BQ58" s="144"/>
      <c r="BR58" s="144"/>
      <c r="BS58" s="145"/>
      <c r="BT58" s="146"/>
      <c r="BU58" s="137" t="str">
        <f>IF(BT58=0,"-",VLOOKUP(BT58,#REF!,2))</f>
        <v>-</v>
      </c>
      <c r="BV58" s="139"/>
      <c r="BW58" s="80"/>
      <c r="BX58" s="81">
        <f t="shared" si="17"/>
        <v>0</v>
      </c>
      <c r="BY58" s="81" t="str">
        <f t="shared" si="22"/>
        <v>-</v>
      </c>
      <c r="BZ58" s="81" t="str">
        <f t="shared" si="23"/>
        <v>-</v>
      </c>
      <c r="CA58" s="81" t="str">
        <f t="shared" si="24"/>
        <v>-</v>
      </c>
      <c r="CB58" s="81" t="str">
        <f t="shared" si="25"/>
        <v>-</v>
      </c>
      <c r="CC58" s="81" t="str">
        <f t="shared" si="26"/>
        <v>-</v>
      </c>
      <c r="CD58" s="81" t="str">
        <f t="shared" si="27"/>
        <v>-</v>
      </c>
      <c r="CE58" s="81" t="str">
        <f t="shared" si="28"/>
        <v>-</v>
      </c>
      <c r="CF58" s="80"/>
      <c r="CG58" s="82"/>
      <c r="CI58" s="83">
        <f t="shared" si="29"/>
        <v>0</v>
      </c>
      <c r="CJ58" s="84">
        <f t="shared" si="30"/>
        <v>0</v>
      </c>
      <c r="CK58" s="16">
        <f t="shared" si="31"/>
        <v>0</v>
      </c>
      <c r="CL58" s="16">
        <f t="shared" si="32"/>
        <v>0</v>
      </c>
      <c r="CM58" s="16">
        <f t="shared" si="33"/>
        <v>0</v>
      </c>
      <c r="CN58" s="16">
        <f>COUNTA(#REF!)</f>
        <v>1</v>
      </c>
      <c r="CO58" s="16">
        <f>COUNTA(#REF!)</f>
        <v>1</v>
      </c>
      <c r="CP58" s="16">
        <f>COUNTA(#REF!)</f>
        <v>1</v>
      </c>
      <c r="CQ58" s="16">
        <f>COUNTA(#REF!)</f>
        <v>1</v>
      </c>
      <c r="CR58" s="16">
        <f>COUNTA(#REF!)</f>
        <v>1</v>
      </c>
      <c r="CS58" s="16">
        <f>COUNTA(#REF!)</f>
        <v>1</v>
      </c>
      <c r="CT58" s="16">
        <f>COUNTA(#REF!)</f>
        <v>1</v>
      </c>
      <c r="CU58" s="85">
        <f t="shared" si="37"/>
        <v>10000111111</v>
      </c>
      <c r="CV58" s="84">
        <f t="shared" si="34"/>
        <v>0</v>
      </c>
      <c r="CW58" s="16">
        <f t="shared" si="35"/>
        <v>0</v>
      </c>
    </row>
    <row r="59" spans="1:101" ht="16.5" hidden="1" customHeight="1" x14ac:dyDescent="0.25">
      <c r="A59" s="134" t="e">
        <f t="shared" si="36"/>
        <v>#REF!</v>
      </c>
      <c r="B59" s="87"/>
      <c r="C59" s="88"/>
      <c r="D59" s="88"/>
      <c r="E59" s="135"/>
      <c r="F59" s="90"/>
      <c r="G59" s="91"/>
      <c r="H59" s="91"/>
      <c r="I59" s="91"/>
      <c r="J59" s="91"/>
      <c r="K59" s="91"/>
      <c r="L59" s="91"/>
      <c r="M59" s="91"/>
      <c r="N59" s="92"/>
      <c r="O59" s="92"/>
      <c r="P59" s="92"/>
      <c r="Q59" s="92"/>
      <c r="R59" s="92"/>
      <c r="S59" s="92"/>
      <c r="T59" s="92"/>
      <c r="U59" s="92"/>
      <c r="V59" s="93"/>
      <c r="W59" s="94"/>
      <c r="X59" s="94"/>
      <c r="Y59" s="94"/>
      <c r="Z59" s="94"/>
      <c r="AA59" s="94"/>
      <c r="AB59" s="94"/>
      <c r="AC59" s="94"/>
      <c r="AD59" s="136"/>
      <c r="AE59" s="136"/>
      <c r="AF59" s="136"/>
      <c r="AG59" s="136"/>
      <c r="AH59" s="136"/>
      <c r="AI59" s="136"/>
      <c r="AJ59" s="136"/>
      <c r="AK59" s="95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136"/>
      <c r="AW59" s="95"/>
      <c r="AX59" s="94"/>
      <c r="AY59" s="94"/>
      <c r="AZ59" s="94"/>
      <c r="BA59" s="94"/>
      <c r="BB59" s="94"/>
      <c r="BC59" s="96"/>
      <c r="BD59" s="96"/>
      <c r="BE59" s="96"/>
      <c r="BF59" s="96"/>
      <c r="BG59" s="97"/>
      <c r="BH59" s="94"/>
      <c r="BI59" s="94"/>
      <c r="BJ59" s="94"/>
      <c r="BK59" s="94"/>
      <c r="BL59" s="94"/>
      <c r="BM59" s="94"/>
      <c r="BN59" s="94"/>
      <c r="BO59" s="94"/>
      <c r="BP59" s="94"/>
      <c r="BQ59" s="136"/>
      <c r="BR59" s="136"/>
      <c r="BS59" s="137"/>
      <c r="BT59" s="138"/>
      <c r="BU59" s="137" t="str">
        <f>IF(BT59=0,"-",VLOOKUP(BT59,#REF!,2))</f>
        <v>-</v>
      </c>
      <c r="BV59" s="139"/>
      <c r="BW59" s="80"/>
      <c r="BX59" s="81">
        <f t="shared" si="17"/>
        <v>0</v>
      </c>
      <c r="BY59" s="81" t="str">
        <f t="shared" si="22"/>
        <v>-</v>
      </c>
      <c r="BZ59" s="81" t="str">
        <f t="shared" si="23"/>
        <v>-</v>
      </c>
      <c r="CA59" s="81" t="str">
        <f t="shared" si="24"/>
        <v>-</v>
      </c>
      <c r="CB59" s="81" t="str">
        <f t="shared" si="25"/>
        <v>-</v>
      </c>
      <c r="CC59" s="81" t="str">
        <f t="shared" si="26"/>
        <v>-</v>
      </c>
      <c r="CD59" s="81" t="str">
        <f t="shared" si="27"/>
        <v>-</v>
      </c>
      <c r="CE59" s="81" t="str">
        <f t="shared" si="28"/>
        <v>-</v>
      </c>
      <c r="CF59" s="80"/>
      <c r="CG59" s="82"/>
      <c r="CI59" s="83">
        <f t="shared" si="29"/>
        <v>0</v>
      </c>
      <c r="CJ59" s="84">
        <f t="shared" si="30"/>
        <v>0</v>
      </c>
      <c r="CK59" s="16">
        <f t="shared" si="31"/>
        <v>0</v>
      </c>
      <c r="CL59" s="16">
        <f t="shared" si="32"/>
        <v>0</v>
      </c>
      <c r="CM59" s="16">
        <f t="shared" si="33"/>
        <v>0</v>
      </c>
      <c r="CN59" s="16">
        <f>COUNTA(#REF!)</f>
        <v>1</v>
      </c>
      <c r="CO59" s="16">
        <f>COUNTA(#REF!)</f>
        <v>1</v>
      </c>
      <c r="CP59" s="16">
        <f>COUNTA(#REF!)</f>
        <v>1</v>
      </c>
      <c r="CQ59" s="16">
        <f>COUNTA(#REF!)</f>
        <v>1</v>
      </c>
      <c r="CR59" s="16">
        <f>COUNTA(#REF!)</f>
        <v>1</v>
      </c>
      <c r="CS59" s="16">
        <f>COUNTA(#REF!)</f>
        <v>1</v>
      </c>
      <c r="CT59" s="16">
        <f>COUNTA(#REF!)</f>
        <v>1</v>
      </c>
      <c r="CU59" s="85">
        <f t="shared" si="37"/>
        <v>10000111111</v>
      </c>
      <c r="CV59" s="84">
        <f t="shared" si="34"/>
        <v>0</v>
      </c>
      <c r="CW59" s="16">
        <f t="shared" si="35"/>
        <v>0</v>
      </c>
    </row>
    <row r="60" spans="1:101" ht="16.5" hidden="1" customHeight="1" x14ac:dyDescent="0.25">
      <c r="A60" s="134" t="e">
        <f t="shared" si="36"/>
        <v>#REF!</v>
      </c>
      <c r="B60" s="87"/>
      <c r="C60" s="88"/>
      <c r="D60" s="88"/>
      <c r="E60" s="135"/>
      <c r="F60" s="90"/>
      <c r="G60" s="91"/>
      <c r="H60" s="91"/>
      <c r="I60" s="91"/>
      <c r="J60" s="91"/>
      <c r="K60" s="91"/>
      <c r="L60" s="91"/>
      <c r="M60" s="91"/>
      <c r="N60" s="92"/>
      <c r="O60" s="92"/>
      <c r="P60" s="92"/>
      <c r="Q60" s="92"/>
      <c r="R60" s="92"/>
      <c r="S60" s="92"/>
      <c r="T60" s="92"/>
      <c r="U60" s="92"/>
      <c r="V60" s="93"/>
      <c r="W60" s="94"/>
      <c r="X60" s="94"/>
      <c r="Y60" s="94"/>
      <c r="Z60" s="94"/>
      <c r="AA60" s="94"/>
      <c r="AB60" s="94"/>
      <c r="AC60" s="94"/>
      <c r="AD60" s="136"/>
      <c r="AE60" s="136"/>
      <c r="AF60" s="136"/>
      <c r="AG60" s="136"/>
      <c r="AH60" s="136"/>
      <c r="AI60" s="136"/>
      <c r="AJ60" s="136"/>
      <c r="AK60" s="95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136"/>
      <c r="AW60" s="95"/>
      <c r="AX60" s="94"/>
      <c r="AY60" s="94"/>
      <c r="AZ60" s="94"/>
      <c r="BA60" s="94"/>
      <c r="BB60" s="94"/>
      <c r="BC60" s="96"/>
      <c r="BD60" s="96"/>
      <c r="BE60" s="96"/>
      <c r="BF60" s="96"/>
      <c r="BG60" s="97"/>
      <c r="BH60" s="94"/>
      <c r="BI60" s="94"/>
      <c r="BJ60" s="94"/>
      <c r="BK60" s="94"/>
      <c r="BL60" s="94"/>
      <c r="BM60" s="94"/>
      <c r="BN60" s="94"/>
      <c r="BO60" s="94"/>
      <c r="BP60" s="94"/>
      <c r="BQ60" s="136"/>
      <c r="BR60" s="136"/>
      <c r="BS60" s="137"/>
      <c r="BT60" s="138"/>
      <c r="BU60" s="137" t="str">
        <f>IF(BT60=0,"-",VLOOKUP(BT60,#REF!,2))</f>
        <v>-</v>
      </c>
      <c r="BV60" s="139"/>
      <c r="BW60" s="80"/>
      <c r="BX60" s="81">
        <f t="shared" si="17"/>
        <v>0</v>
      </c>
      <c r="BY60" s="81" t="str">
        <f t="shared" si="22"/>
        <v>-</v>
      </c>
      <c r="BZ60" s="81" t="str">
        <f t="shared" si="23"/>
        <v>-</v>
      </c>
      <c r="CA60" s="81" t="str">
        <f t="shared" si="24"/>
        <v>-</v>
      </c>
      <c r="CB60" s="81" t="str">
        <f t="shared" si="25"/>
        <v>-</v>
      </c>
      <c r="CC60" s="81" t="str">
        <f t="shared" si="26"/>
        <v>-</v>
      </c>
      <c r="CD60" s="81" t="str">
        <f t="shared" si="27"/>
        <v>-</v>
      </c>
      <c r="CE60" s="81" t="str">
        <f t="shared" si="28"/>
        <v>-</v>
      </c>
      <c r="CF60" s="80"/>
      <c r="CG60" s="82"/>
      <c r="CI60" s="83">
        <f t="shared" si="29"/>
        <v>0</v>
      </c>
      <c r="CJ60" s="84">
        <f t="shared" si="30"/>
        <v>0</v>
      </c>
      <c r="CK60" s="16">
        <f t="shared" si="31"/>
        <v>0</v>
      </c>
      <c r="CL60" s="16">
        <f t="shared" si="32"/>
        <v>0</v>
      </c>
      <c r="CM60" s="16">
        <f t="shared" si="33"/>
        <v>0</v>
      </c>
      <c r="CN60" s="16">
        <f>COUNTA(#REF!)</f>
        <v>1</v>
      </c>
      <c r="CO60" s="16">
        <f>COUNTA(#REF!)</f>
        <v>1</v>
      </c>
      <c r="CP60" s="16">
        <f>COUNTA(#REF!)</f>
        <v>1</v>
      </c>
      <c r="CQ60" s="16">
        <f>COUNTA(#REF!)</f>
        <v>1</v>
      </c>
      <c r="CR60" s="16">
        <f>COUNTA(#REF!)</f>
        <v>1</v>
      </c>
      <c r="CS60" s="16">
        <f>COUNTA(#REF!)</f>
        <v>1</v>
      </c>
      <c r="CT60" s="16">
        <f>COUNTA(#REF!)</f>
        <v>1</v>
      </c>
      <c r="CU60" s="85">
        <f t="shared" si="37"/>
        <v>10000111111</v>
      </c>
      <c r="CV60" s="84">
        <f t="shared" si="34"/>
        <v>0</v>
      </c>
      <c r="CW60" s="16">
        <f t="shared" si="35"/>
        <v>0</v>
      </c>
    </row>
    <row r="61" spans="1:101" ht="16.5" hidden="1" customHeight="1" x14ac:dyDescent="0.25">
      <c r="A61" s="134" t="e">
        <f t="shared" si="36"/>
        <v>#REF!</v>
      </c>
      <c r="B61" s="87"/>
      <c r="C61" s="88"/>
      <c r="D61" s="88"/>
      <c r="E61" s="135"/>
      <c r="F61" s="90"/>
      <c r="G61" s="91"/>
      <c r="H61" s="91"/>
      <c r="I61" s="91"/>
      <c r="J61" s="91"/>
      <c r="K61" s="91"/>
      <c r="L61" s="91"/>
      <c r="M61" s="91"/>
      <c r="N61" s="92"/>
      <c r="O61" s="92"/>
      <c r="P61" s="92"/>
      <c r="Q61" s="92"/>
      <c r="R61" s="92"/>
      <c r="S61" s="92"/>
      <c r="T61" s="92"/>
      <c r="U61" s="92"/>
      <c r="V61" s="93"/>
      <c r="W61" s="94"/>
      <c r="X61" s="94"/>
      <c r="Y61" s="94"/>
      <c r="Z61" s="94"/>
      <c r="AA61" s="94"/>
      <c r="AB61" s="94"/>
      <c r="AC61" s="94"/>
      <c r="AD61" s="136"/>
      <c r="AE61" s="136"/>
      <c r="AF61" s="136"/>
      <c r="AG61" s="136"/>
      <c r="AH61" s="136"/>
      <c r="AI61" s="136"/>
      <c r="AJ61" s="136"/>
      <c r="AK61" s="95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136"/>
      <c r="AW61" s="95"/>
      <c r="AX61" s="94"/>
      <c r="AY61" s="94"/>
      <c r="AZ61" s="94"/>
      <c r="BA61" s="94"/>
      <c r="BB61" s="94"/>
      <c r="BC61" s="96"/>
      <c r="BD61" s="96"/>
      <c r="BE61" s="96"/>
      <c r="BF61" s="96"/>
      <c r="BG61" s="97"/>
      <c r="BH61" s="94"/>
      <c r="BI61" s="94"/>
      <c r="BJ61" s="94"/>
      <c r="BK61" s="94"/>
      <c r="BL61" s="94"/>
      <c r="BM61" s="94"/>
      <c r="BN61" s="94"/>
      <c r="BO61" s="94"/>
      <c r="BP61" s="94"/>
      <c r="BQ61" s="136"/>
      <c r="BR61" s="136"/>
      <c r="BS61" s="137"/>
      <c r="BT61" s="138"/>
      <c r="BU61" s="137" t="str">
        <f>IF(BT61=0,"-",VLOOKUP(BT61,#REF!,2))</f>
        <v>-</v>
      </c>
      <c r="BV61" s="139"/>
      <c r="BW61" s="80"/>
      <c r="BX61" s="81">
        <f t="shared" si="17"/>
        <v>0</v>
      </c>
      <c r="BY61" s="81" t="str">
        <f t="shared" si="22"/>
        <v>-</v>
      </c>
      <c r="BZ61" s="81" t="str">
        <f t="shared" si="23"/>
        <v>-</v>
      </c>
      <c r="CA61" s="81" t="str">
        <f t="shared" si="24"/>
        <v>-</v>
      </c>
      <c r="CB61" s="81" t="str">
        <f t="shared" si="25"/>
        <v>-</v>
      </c>
      <c r="CC61" s="81" t="str">
        <f t="shared" si="26"/>
        <v>-</v>
      </c>
      <c r="CD61" s="81" t="str">
        <f t="shared" si="27"/>
        <v>-</v>
      </c>
      <c r="CE61" s="81" t="str">
        <f t="shared" si="28"/>
        <v>-</v>
      </c>
      <c r="CF61" s="80"/>
      <c r="CG61" s="82"/>
      <c r="CI61" s="83">
        <f t="shared" si="29"/>
        <v>0</v>
      </c>
      <c r="CJ61" s="84">
        <f t="shared" si="30"/>
        <v>0</v>
      </c>
      <c r="CK61" s="16">
        <f t="shared" si="31"/>
        <v>0</v>
      </c>
      <c r="CL61" s="16">
        <f t="shared" si="32"/>
        <v>0</v>
      </c>
      <c r="CM61" s="16">
        <f t="shared" si="33"/>
        <v>0</v>
      </c>
      <c r="CN61" s="16">
        <f>COUNTA(#REF!)</f>
        <v>1</v>
      </c>
      <c r="CO61" s="16">
        <f>COUNTA(#REF!)</f>
        <v>1</v>
      </c>
      <c r="CP61" s="16">
        <f>COUNTA(#REF!)</f>
        <v>1</v>
      </c>
      <c r="CQ61" s="16">
        <f>COUNTA(#REF!)</f>
        <v>1</v>
      </c>
      <c r="CR61" s="16">
        <f>COUNTA(#REF!)</f>
        <v>1</v>
      </c>
      <c r="CS61" s="16">
        <f>COUNTA(#REF!)</f>
        <v>1</v>
      </c>
      <c r="CT61" s="16">
        <f>COUNTA(#REF!)</f>
        <v>1</v>
      </c>
      <c r="CU61" s="85">
        <f t="shared" si="37"/>
        <v>10000111111</v>
      </c>
      <c r="CV61" s="84">
        <f t="shared" si="34"/>
        <v>0</v>
      </c>
      <c r="CW61" s="16">
        <f t="shared" si="35"/>
        <v>0</v>
      </c>
    </row>
    <row r="62" spans="1:101" ht="16.5" hidden="1" customHeight="1" x14ac:dyDescent="0.25">
      <c r="A62" s="134" t="e">
        <f t="shared" si="36"/>
        <v>#REF!</v>
      </c>
      <c r="B62" s="87"/>
      <c r="C62" s="88"/>
      <c r="D62" s="88"/>
      <c r="E62" s="135"/>
      <c r="F62" s="90"/>
      <c r="G62" s="91"/>
      <c r="H62" s="91"/>
      <c r="I62" s="91"/>
      <c r="J62" s="91"/>
      <c r="K62" s="91"/>
      <c r="L62" s="91"/>
      <c r="M62" s="91"/>
      <c r="N62" s="92"/>
      <c r="O62" s="92"/>
      <c r="P62" s="92"/>
      <c r="Q62" s="92"/>
      <c r="R62" s="92"/>
      <c r="S62" s="92"/>
      <c r="T62" s="92"/>
      <c r="U62" s="92"/>
      <c r="V62" s="93"/>
      <c r="W62" s="94"/>
      <c r="X62" s="94"/>
      <c r="Y62" s="94"/>
      <c r="Z62" s="94"/>
      <c r="AA62" s="94"/>
      <c r="AB62" s="94"/>
      <c r="AC62" s="94"/>
      <c r="AD62" s="136"/>
      <c r="AE62" s="136"/>
      <c r="AF62" s="136"/>
      <c r="AG62" s="136"/>
      <c r="AH62" s="136"/>
      <c r="AI62" s="136"/>
      <c r="AJ62" s="136"/>
      <c r="AK62" s="95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136"/>
      <c r="AW62" s="95"/>
      <c r="AX62" s="94"/>
      <c r="AY62" s="94"/>
      <c r="AZ62" s="94"/>
      <c r="BA62" s="94"/>
      <c r="BB62" s="94"/>
      <c r="BC62" s="96"/>
      <c r="BD62" s="96"/>
      <c r="BE62" s="96"/>
      <c r="BF62" s="96"/>
      <c r="BG62" s="97"/>
      <c r="BH62" s="94"/>
      <c r="BI62" s="94"/>
      <c r="BJ62" s="94"/>
      <c r="BK62" s="94"/>
      <c r="BL62" s="94"/>
      <c r="BM62" s="94"/>
      <c r="BN62" s="94"/>
      <c r="BO62" s="94"/>
      <c r="BP62" s="94"/>
      <c r="BQ62" s="136"/>
      <c r="BR62" s="136"/>
      <c r="BS62" s="137"/>
      <c r="BT62" s="138"/>
      <c r="BU62" s="137" t="str">
        <f>IF(BT62=0,"-",VLOOKUP(BT62,#REF!,2))</f>
        <v>-</v>
      </c>
      <c r="BV62" s="139"/>
      <c r="BW62" s="80"/>
      <c r="BX62" s="81">
        <f t="shared" si="17"/>
        <v>0</v>
      </c>
      <c r="BY62" s="81" t="str">
        <f t="shared" si="22"/>
        <v>-</v>
      </c>
      <c r="BZ62" s="81" t="str">
        <f t="shared" si="23"/>
        <v>-</v>
      </c>
      <c r="CA62" s="81" t="str">
        <f t="shared" si="24"/>
        <v>-</v>
      </c>
      <c r="CB62" s="81" t="str">
        <f t="shared" si="25"/>
        <v>-</v>
      </c>
      <c r="CC62" s="81" t="str">
        <f t="shared" si="26"/>
        <v>-</v>
      </c>
      <c r="CD62" s="81" t="str">
        <f t="shared" si="27"/>
        <v>-</v>
      </c>
      <c r="CE62" s="81" t="str">
        <f t="shared" si="28"/>
        <v>-</v>
      </c>
      <c r="CF62" s="80"/>
      <c r="CG62" s="82"/>
      <c r="CI62" s="83">
        <f t="shared" si="29"/>
        <v>0</v>
      </c>
      <c r="CJ62" s="84">
        <f t="shared" si="30"/>
        <v>0</v>
      </c>
      <c r="CK62" s="16">
        <f t="shared" si="31"/>
        <v>0</v>
      </c>
      <c r="CL62" s="16">
        <f t="shared" si="32"/>
        <v>0</v>
      </c>
      <c r="CM62" s="16">
        <f t="shared" si="33"/>
        <v>0</v>
      </c>
      <c r="CN62" s="16">
        <f>COUNTA(#REF!)</f>
        <v>1</v>
      </c>
      <c r="CO62" s="16">
        <f>COUNTA(#REF!)</f>
        <v>1</v>
      </c>
      <c r="CP62" s="16">
        <f>COUNTA(#REF!)</f>
        <v>1</v>
      </c>
      <c r="CQ62" s="16">
        <f>COUNTA(#REF!)</f>
        <v>1</v>
      </c>
      <c r="CR62" s="16">
        <f>COUNTA(#REF!)</f>
        <v>1</v>
      </c>
      <c r="CS62" s="16">
        <f>COUNTA(#REF!)</f>
        <v>1</v>
      </c>
      <c r="CT62" s="16">
        <f>COUNTA(#REF!)</f>
        <v>1</v>
      </c>
      <c r="CU62" s="85">
        <f t="shared" si="37"/>
        <v>10000111111</v>
      </c>
      <c r="CV62" s="84">
        <f t="shared" si="34"/>
        <v>0</v>
      </c>
      <c r="CW62" s="16">
        <f t="shared" si="35"/>
        <v>0</v>
      </c>
    </row>
    <row r="63" spans="1:101" ht="16.5" hidden="1" customHeight="1" x14ac:dyDescent="0.25">
      <c r="A63" s="134" t="e">
        <f t="shared" si="36"/>
        <v>#REF!</v>
      </c>
      <c r="B63" s="87"/>
      <c r="C63" s="88"/>
      <c r="D63" s="88"/>
      <c r="E63" s="135"/>
      <c r="F63" s="90"/>
      <c r="G63" s="91"/>
      <c r="H63" s="91"/>
      <c r="I63" s="91"/>
      <c r="J63" s="91"/>
      <c r="K63" s="91"/>
      <c r="L63" s="91"/>
      <c r="M63" s="91"/>
      <c r="N63" s="92"/>
      <c r="O63" s="92"/>
      <c r="P63" s="92"/>
      <c r="Q63" s="92"/>
      <c r="R63" s="92"/>
      <c r="S63" s="92"/>
      <c r="T63" s="92"/>
      <c r="U63" s="92"/>
      <c r="V63" s="93"/>
      <c r="W63" s="94"/>
      <c r="X63" s="94"/>
      <c r="Y63" s="94"/>
      <c r="Z63" s="94"/>
      <c r="AA63" s="94"/>
      <c r="AB63" s="94"/>
      <c r="AC63" s="94"/>
      <c r="AD63" s="136"/>
      <c r="AE63" s="136"/>
      <c r="AF63" s="136"/>
      <c r="AG63" s="136"/>
      <c r="AH63" s="136"/>
      <c r="AI63" s="136"/>
      <c r="AJ63" s="136"/>
      <c r="AK63" s="95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136"/>
      <c r="AW63" s="95"/>
      <c r="AX63" s="94"/>
      <c r="AY63" s="94"/>
      <c r="AZ63" s="94"/>
      <c r="BA63" s="94"/>
      <c r="BB63" s="94"/>
      <c r="BC63" s="96"/>
      <c r="BD63" s="96"/>
      <c r="BE63" s="96"/>
      <c r="BF63" s="96"/>
      <c r="BG63" s="97"/>
      <c r="BH63" s="94"/>
      <c r="BI63" s="94"/>
      <c r="BJ63" s="94"/>
      <c r="BK63" s="94"/>
      <c r="BL63" s="94"/>
      <c r="BM63" s="94"/>
      <c r="BN63" s="94"/>
      <c r="BO63" s="94"/>
      <c r="BP63" s="94"/>
      <c r="BQ63" s="136"/>
      <c r="BR63" s="136"/>
      <c r="BS63" s="137"/>
      <c r="BT63" s="138"/>
      <c r="BU63" s="137" t="str">
        <f>IF(BT63=0,"-",VLOOKUP(BT63,#REF!,2))</f>
        <v>-</v>
      </c>
      <c r="BV63" s="139"/>
      <c r="BW63" s="80"/>
      <c r="BX63" s="81">
        <f t="shared" si="17"/>
        <v>0</v>
      </c>
      <c r="BY63" s="81" t="str">
        <f t="shared" si="22"/>
        <v>-</v>
      </c>
      <c r="BZ63" s="81" t="str">
        <f t="shared" si="23"/>
        <v>-</v>
      </c>
      <c r="CA63" s="81" t="str">
        <f t="shared" si="24"/>
        <v>-</v>
      </c>
      <c r="CB63" s="81" t="str">
        <f t="shared" si="25"/>
        <v>-</v>
      </c>
      <c r="CC63" s="81" t="str">
        <f t="shared" si="26"/>
        <v>-</v>
      </c>
      <c r="CD63" s="81" t="str">
        <f t="shared" si="27"/>
        <v>-</v>
      </c>
      <c r="CE63" s="81" t="str">
        <f t="shared" si="28"/>
        <v>-</v>
      </c>
      <c r="CF63" s="80"/>
      <c r="CG63" s="82"/>
      <c r="CI63" s="83">
        <f t="shared" ref="CI63:CI87" si="41">SUM(F63:U63)</f>
        <v>0</v>
      </c>
      <c r="CJ63" s="84">
        <f t="shared" ref="CJ63:CJ87" si="42">B63</f>
        <v>0</v>
      </c>
      <c r="CK63" s="16">
        <f t="shared" ref="CK63:CK87" si="43">COUNTA(F63)</f>
        <v>0</v>
      </c>
      <c r="CL63" s="16">
        <f t="shared" ref="CL63:CL87" si="44">COUNTA(N63)</f>
        <v>0</v>
      </c>
      <c r="CM63" s="16">
        <f t="shared" ref="CM63:CM87" si="45">COUNTA(U63)</f>
        <v>0</v>
      </c>
      <c r="CN63" s="16">
        <f>COUNTA(#REF!)</f>
        <v>1</v>
      </c>
      <c r="CO63" s="16">
        <f>COUNTA(#REF!)</f>
        <v>1</v>
      </c>
      <c r="CP63" s="16">
        <f>COUNTA(#REF!)</f>
        <v>1</v>
      </c>
      <c r="CQ63" s="16">
        <f>COUNTA(#REF!)</f>
        <v>1</v>
      </c>
      <c r="CR63" s="16">
        <f>COUNTA(#REF!)</f>
        <v>1</v>
      </c>
      <c r="CS63" s="16">
        <f>COUNTA(#REF!)</f>
        <v>1</v>
      </c>
      <c r="CT63" s="16">
        <f>COUNTA(#REF!)</f>
        <v>1</v>
      </c>
      <c r="CU63" s="85">
        <f t="shared" si="37"/>
        <v>10000111111</v>
      </c>
      <c r="CV63" s="84">
        <f t="shared" ref="CV63:CV87" si="46">B63</f>
        <v>0</v>
      </c>
      <c r="CW63" s="16">
        <f t="shared" ref="CW63:CW87" si="47">COUNT(V63)</f>
        <v>0</v>
      </c>
    </row>
    <row r="64" spans="1:101" ht="16.5" hidden="1" customHeight="1" x14ac:dyDescent="0.25">
      <c r="A64" s="134" t="e">
        <f t="shared" si="36"/>
        <v>#REF!</v>
      </c>
      <c r="B64" s="87"/>
      <c r="C64" s="88"/>
      <c r="D64" s="88"/>
      <c r="E64" s="135"/>
      <c r="F64" s="90"/>
      <c r="G64" s="91"/>
      <c r="H64" s="91"/>
      <c r="I64" s="91"/>
      <c r="J64" s="91"/>
      <c r="K64" s="91"/>
      <c r="L64" s="91"/>
      <c r="M64" s="91"/>
      <c r="N64" s="92"/>
      <c r="O64" s="92"/>
      <c r="P64" s="92"/>
      <c r="Q64" s="92"/>
      <c r="R64" s="92"/>
      <c r="S64" s="92"/>
      <c r="T64" s="92"/>
      <c r="U64" s="92"/>
      <c r="V64" s="93"/>
      <c r="W64" s="94"/>
      <c r="X64" s="94"/>
      <c r="Y64" s="94"/>
      <c r="Z64" s="94"/>
      <c r="AA64" s="94"/>
      <c r="AB64" s="94"/>
      <c r="AC64" s="94"/>
      <c r="AD64" s="136"/>
      <c r="AE64" s="136"/>
      <c r="AF64" s="136"/>
      <c r="AG64" s="136"/>
      <c r="AH64" s="136"/>
      <c r="AI64" s="136"/>
      <c r="AJ64" s="136"/>
      <c r="AK64" s="95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136"/>
      <c r="AW64" s="95"/>
      <c r="AX64" s="94"/>
      <c r="AY64" s="94"/>
      <c r="AZ64" s="94"/>
      <c r="BA64" s="94"/>
      <c r="BB64" s="94"/>
      <c r="BC64" s="96"/>
      <c r="BD64" s="96"/>
      <c r="BE64" s="96"/>
      <c r="BF64" s="96"/>
      <c r="BG64" s="97"/>
      <c r="BH64" s="94"/>
      <c r="BI64" s="94"/>
      <c r="BJ64" s="94"/>
      <c r="BK64" s="94"/>
      <c r="BL64" s="94"/>
      <c r="BM64" s="94"/>
      <c r="BN64" s="94"/>
      <c r="BO64" s="94"/>
      <c r="BP64" s="94"/>
      <c r="BQ64" s="136"/>
      <c r="BR64" s="136"/>
      <c r="BS64" s="137"/>
      <c r="BT64" s="138"/>
      <c r="BU64" s="137" t="str">
        <f>IF(BT64=0,"-",VLOOKUP(BT64,#REF!,2))</f>
        <v>-</v>
      </c>
      <c r="BV64" s="139"/>
      <c r="BW64" s="80"/>
      <c r="BX64" s="81">
        <f t="shared" si="17"/>
        <v>0</v>
      </c>
      <c r="BY64" s="81" t="str">
        <f t="shared" si="22"/>
        <v>-</v>
      </c>
      <c r="BZ64" s="81" t="str">
        <f t="shared" si="23"/>
        <v>-</v>
      </c>
      <c r="CA64" s="81" t="str">
        <f t="shared" si="24"/>
        <v>-</v>
      </c>
      <c r="CB64" s="81" t="str">
        <f t="shared" si="25"/>
        <v>-</v>
      </c>
      <c r="CC64" s="81" t="str">
        <f t="shared" si="26"/>
        <v>-</v>
      </c>
      <c r="CD64" s="81" t="str">
        <f t="shared" si="27"/>
        <v>-</v>
      </c>
      <c r="CE64" s="81" t="str">
        <f t="shared" si="28"/>
        <v>-</v>
      </c>
      <c r="CF64" s="80"/>
      <c r="CG64" s="82"/>
      <c r="CI64" s="83">
        <f t="shared" si="41"/>
        <v>0</v>
      </c>
      <c r="CJ64" s="84">
        <f t="shared" si="42"/>
        <v>0</v>
      </c>
      <c r="CK64" s="16">
        <f t="shared" si="43"/>
        <v>0</v>
      </c>
      <c r="CL64" s="16">
        <f t="shared" si="44"/>
        <v>0</v>
      </c>
      <c r="CM64" s="16">
        <f t="shared" si="45"/>
        <v>0</v>
      </c>
      <c r="CN64" s="16">
        <f>COUNTA(#REF!)</f>
        <v>1</v>
      </c>
      <c r="CO64" s="16">
        <f>COUNTA(#REF!)</f>
        <v>1</v>
      </c>
      <c r="CP64" s="16">
        <f>COUNTA(#REF!)</f>
        <v>1</v>
      </c>
      <c r="CQ64" s="16">
        <f>COUNTA(#REF!)</f>
        <v>1</v>
      </c>
      <c r="CR64" s="16">
        <f>COUNTA(#REF!)</f>
        <v>1</v>
      </c>
      <c r="CS64" s="16">
        <f>COUNTA(#REF!)</f>
        <v>1</v>
      </c>
      <c r="CT64" s="16">
        <f>COUNTA(#REF!)</f>
        <v>1</v>
      </c>
      <c r="CU64" s="85">
        <f t="shared" si="37"/>
        <v>10000111111</v>
      </c>
      <c r="CV64" s="84">
        <f t="shared" si="46"/>
        <v>0</v>
      </c>
      <c r="CW64" s="16">
        <f t="shared" si="47"/>
        <v>0</v>
      </c>
    </row>
    <row r="65" spans="1:101" ht="16.5" hidden="1" customHeight="1" x14ac:dyDescent="0.25">
      <c r="A65" s="134" t="e">
        <f t="shared" si="36"/>
        <v>#REF!</v>
      </c>
      <c r="B65" s="87"/>
      <c r="C65" s="88"/>
      <c r="D65" s="88"/>
      <c r="E65" s="135"/>
      <c r="F65" s="90"/>
      <c r="G65" s="91"/>
      <c r="H65" s="91"/>
      <c r="I65" s="91"/>
      <c r="J65" s="91"/>
      <c r="K65" s="91"/>
      <c r="L65" s="91"/>
      <c r="M65" s="91"/>
      <c r="N65" s="92"/>
      <c r="O65" s="92"/>
      <c r="P65" s="92"/>
      <c r="Q65" s="92"/>
      <c r="R65" s="92"/>
      <c r="S65" s="92"/>
      <c r="T65" s="92"/>
      <c r="U65" s="92"/>
      <c r="V65" s="93"/>
      <c r="W65" s="94"/>
      <c r="X65" s="94"/>
      <c r="Y65" s="94"/>
      <c r="Z65" s="94"/>
      <c r="AA65" s="94"/>
      <c r="AB65" s="94"/>
      <c r="AC65" s="94"/>
      <c r="AD65" s="136"/>
      <c r="AE65" s="136"/>
      <c r="AF65" s="136"/>
      <c r="AG65" s="136"/>
      <c r="AH65" s="136"/>
      <c r="AI65" s="136"/>
      <c r="AJ65" s="136"/>
      <c r="AK65" s="95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136"/>
      <c r="AW65" s="95"/>
      <c r="AX65" s="94"/>
      <c r="AY65" s="94"/>
      <c r="AZ65" s="94"/>
      <c r="BA65" s="94"/>
      <c r="BB65" s="94"/>
      <c r="BC65" s="96"/>
      <c r="BD65" s="96"/>
      <c r="BE65" s="96"/>
      <c r="BF65" s="96"/>
      <c r="BG65" s="97"/>
      <c r="BH65" s="94"/>
      <c r="BI65" s="94"/>
      <c r="BJ65" s="94"/>
      <c r="BK65" s="94"/>
      <c r="BL65" s="94"/>
      <c r="BM65" s="94"/>
      <c r="BN65" s="94"/>
      <c r="BO65" s="94"/>
      <c r="BP65" s="94"/>
      <c r="BQ65" s="136"/>
      <c r="BR65" s="136"/>
      <c r="BS65" s="137"/>
      <c r="BT65" s="138"/>
      <c r="BU65" s="137" t="str">
        <f>IF(BT65=0,"-",VLOOKUP(BT65,#REF!,2))</f>
        <v>-</v>
      </c>
      <c r="BV65" s="139"/>
      <c r="BW65" s="80"/>
      <c r="BX65" s="81">
        <f t="shared" si="17"/>
        <v>0</v>
      </c>
      <c r="BY65" s="81" t="str">
        <f t="shared" si="22"/>
        <v>-</v>
      </c>
      <c r="BZ65" s="81" t="str">
        <f t="shared" si="23"/>
        <v>-</v>
      </c>
      <c r="CA65" s="81" t="str">
        <f t="shared" si="24"/>
        <v>-</v>
      </c>
      <c r="CB65" s="81" t="str">
        <f t="shared" si="25"/>
        <v>-</v>
      </c>
      <c r="CC65" s="81" t="str">
        <f t="shared" si="26"/>
        <v>-</v>
      </c>
      <c r="CD65" s="81" t="str">
        <f t="shared" si="27"/>
        <v>-</v>
      </c>
      <c r="CE65" s="81" t="str">
        <f t="shared" si="28"/>
        <v>-</v>
      </c>
      <c r="CF65" s="80"/>
      <c r="CG65" s="82"/>
      <c r="CI65" s="83">
        <f t="shared" si="41"/>
        <v>0</v>
      </c>
      <c r="CJ65" s="84">
        <f t="shared" si="42"/>
        <v>0</v>
      </c>
      <c r="CK65" s="16">
        <f t="shared" si="43"/>
        <v>0</v>
      </c>
      <c r="CL65" s="16">
        <f t="shared" si="44"/>
        <v>0</v>
      </c>
      <c r="CM65" s="16">
        <f t="shared" si="45"/>
        <v>0</v>
      </c>
      <c r="CN65" s="16">
        <f>COUNTA(#REF!)</f>
        <v>1</v>
      </c>
      <c r="CO65" s="16">
        <f>COUNTA(#REF!)</f>
        <v>1</v>
      </c>
      <c r="CP65" s="16">
        <f>COUNTA(#REF!)</f>
        <v>1</v>
      </c>
      <c r="CQ65" s="16">
        <f>COUNTA(#REF!)</f>
        <v>1</v>
      </c>
      <c r="CR65" s="16">
        <f>COUNTA(#REF!)</f>
        <v>1</v>
      </c>
      <c r="CS65" s="16">
        <f>COUNTA(#REF!)</f>
        <v>1</v>
      </c>
      <c r="CT65" s="16">
        <f>COUNTA(#REF!)</f>
        <v>1</v>
      </c>
      <c r="CU65" s="85">
        <f t="shared" si="37"/>
        <v>10000111111</v>
      </c>
      <c r="CV65" s="84">
        <f t="shared" si="46"/>
        <v>0</v>
      </c>
      <c r="CW65" s="16">
        <f t="shared" si="47"/>
        <v>0</v>
      </c>
    </row>
    <row r="66" spans="1:101" ht="16.5" hidden="1" customHeight="1" x14ac:dyDescent="0.25">
      <c r="A66" s="134" t="e">
        <f t="shared" si="36"/>
        <v>#REF!</v>
      </c>
      <c r="B66" s="87"/>
      <c r="C66" s="88"/>
      <c r="D66" s="88"/>
      <c r="E66" s="140"/>
      <c r="F66" s="90"/>
      <c r="G66" s="91"/>
      <c r="H66" s="91"/>
      <c r="I66" s="91"/>
      <c r="J66" s="91"/>
      <c r="K66" s="91"/>
      <c r="L66" s="91"/>
      <c r="M66" s="91"/>
      <c r="N66" s="92"/>
      <c r="O66" s="92"/>
      <c r="P66" s="92"/>
      <c r="Q66" s="92"/>
      <c r="R66" s="92"/>
      <c r="S66" s="92"/>
      <c r="T66" s="92"/>
      <c r="U66" s="92"/>
      <c r="V66" s="91"/>
      <c r="W66" s="92"/>
      <c r="X66" s="92"/>
      <c r="Y66" s="92"/>
      <c r="Z66" s="92"/>
      <c r="AA66" s="92"/>
      <c r="AB66" s="92"/>
      <c r="AC66" s="92"/>
      <c r="AD66" s="144"/>
      <c r="AE66" s="144"/>
      <c r="AF66" s="144"/>
      <c r="AG66" s="144"/>
      <c r="AH66" s="144"/>
      <c r="AI66" s="144"/>
      <c r="AJ66" s="144"/>
      <c r="AK66" s="141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144"/>
      <c r="AW66" s="141"/>
      <c r="AX66" s="92"/>
      <c r="AY66" s="92"/>
      <c r="AZ66" s="92"/>
      <c r="BA66" s="92"/>
      <c r="BB66" s="92"/>
      <c r="BC66" s="142"/>
      <c r="BD66" s="142"/>
      <c r="BE66" s="142"/>
      <c r="BF66" s="142"/>
      <c r="BG66" s="143"/>
      <c r="BH66" s="92"/>
      <c r="BI66" s="92"/>
      <c r="BJ66" s="92"/>
      <c r="BK66" s="92"/>
      <c r="BL66" s="92"/>
      <c r="BM66" s="92"/>
      <c r="BN66" s="92"/>
      <c r="BO66" s="92"/>
      <c r="BP66" s="92"/>
      <c r="BQ66" s="144"/>
      <c r="BR66" s="144"/>
      <c r="BS66" s="145"/>
      <c r="BT66" s="146"/>
      <c r="BU66" s="137" t="str">
        <f>IF(BT66=0,"-",VLOOKUP(BT66,#REF!,2))</f>
        <v>-</v>
      </c>
      <c r="BV66" s="139"/>
      <c r="BW66" s="80"/>
      <c r="BX66" s="81">
        <f t="shared" si="17"/>
        <v>0</v>
      </c>
      <c r="BY66" s="81" t="str">
        <f t="shared" si="22"/>
        <v>-</v>
      </c>
      <c r="BZ66" s="81" t="str">
        <f t="shared" si="23"/>
        <v>-</v>
      </c>
      <c r="CA66" s="81" t="str">
        <f t="shared" si="24"/>
        <v>-</v>
      </c>
      <c r="CB66" s="81" t="str">
        <f t="shared" si="25"/>
        <v>-</v>
      </c>
      <c r="CC66" s="81" t="str">
        <f t="shared" si="26"/>
        <v>-</v>
      </c>
      <c r="CD66" s="81" t="str">
        <f t="shared" si="27"/>
        <v>-</v>
      </c>
      <c r="CE66" s="81" t="str">
        <f t="shared" si="28"/>
        <v>-</v>
      </c>
      <c r="CF66" s="80"/>
      <c r="CG66" s="82"/>
      <c r="CI66" s="83">
        <f t="shared" si="41"/>
        <v>0</v>
      </c>
      <c r="CJ66" s="84">
        <f t="shared" si="42"/>
        <v>0</v>
      </c>
      <c r="CK66" s="16">
        <f t="shared" si="43"/>
        <v>0</v>
      </c>
      <c r="CL66" s="16">
        <f t="shared" si="44"/>
        <v>0</v>
      </c>
      <c r="CM66" s="16">
        <f t="shared" si="45"/>
        <v>0</v>
      </c>
      <c r="CN66" s="16">
        <f>COUNTA(#REF!)</f>
        <v>1</v>
      </c>
      <c r="CO66" s="16">
        <f>COUNTA(#REF!)</f>
        <v>1</v>
      </c>
      <c r="CP66" s="16">
        <f>COUNTA(#REF!)</f>
        <v>1</v>
      </c>
      <c r="CQ66" s="16">
        <f>COUNTA(#REF!)</f>
        <v>1</v>
      </c>
      <c r="CR66" s="16">
        <f>COUNTA(#REF!)</f>
        <v>1</v>
      </c>
      <c r="CS66" s="16">
        <f>COUNTA(#REF!)</f>
        <v>1</v>
      </c>
      <c r="CT66" s="16">
        <f>COUNTA(#REF!)</f>
        <v>1</v>
      </c>
      <c r="CU66" s="85">
        <f t="shared" si="37"/>
        <v>10000111111</v>
      </c>
      <c r="CV66" s="84">
        <f t="shared" si="46"/>
        <v>0</v>
      </c>
      <c r="CW66" s="16">
        <f t="shared" si="47"/>
        <v>0</v>
      </c>
    </row>
    <row r="67" spans="1:101" ht="16.5" hidden="1" customHeight="1" x14ac:dyDescent="0.25">
      <c r="A67" s="134" t="e">
        <f t="shared" si="36"/>
        <v>#REF!</v>
      </c>
      <c r="B67" s="87"/>
      <c r="C67" s="88"/>
      <c r="D67" s="88"/>
      <c r="E67" s="135"/>
      <c r="F67" s="90"/>
      <c r="G67" s="91"/>
      <c r="H67" s="91"/>
      <c r="I67" s="91"/>
      <c r="J67" s="91"/>
      <c r="K67" s="91"/>
      <c r="L67" s="91"/>
      <c r="M67" s="91"/>
      <c r="N67" s="92"/>
      <c r="O67" s="92"/>
      <c r="P67" s="92"/>
      <c r="Q67" s="92"/>
      <c r="R67" s="92"/>
      <c r="S67" s="92"/>
      <c r="T67" s="92"/>
      <c r="U67" s="92"/>
      <c r="V67" s="93"/>
      <c r="W67" s="94"/>
      <c r="X67" s="94"/>
      <c r="Y67" s="94"/>
      <c r="Z67" s="94"/>
      <c r="AA67" s="94"/>
      <c r="AB67" s="94"/>
      <c r="AC67" s="94"/>
      <c r="AD67" s="136"/>
      <c r="AE67" s="136"/>
      <c r="AF67" s="136"/>
      <c r="AG67" s="136"/>
      <c r="AH67" s="136"/>
      <c r="AI67" s="136"/>
      <c r="AJ67" s="136"/>
      <c r="AK67" s="95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136"/>
      <c r="AW67" s="95"/>
      <c r="AX67" s="94"/>
      <c r="AY67" s="94"/>
      <c r="AZ67" s="94"/>
      <c r="BA67" s="94"/>
      <c r="BB67" s="94"/>
      <c r="BC67" s="96"/>
      <c r="BD67" s="96"/>
      <c r="BE67" s="96"/>
      <c r="BF67" s="96"/>
      <c r="BG67" s="97"/>
      <c r="BH67" s="94"/>
      <c r="BI67" s="94"/>
      <c r="BJ67" s="94"/>
      <c r="BK67" s="94"/>
      <c r="BL67" s="94"/>
      <c r="BM67" s="94"/>
      <c r="BN67" s="94"/>
      <c r="BO67" s="94"/>
      <c r="BP67" s="94"/>
      <c r="BQ67" s="136"/>
      <c r="BR67" s="136"/>
      <c r="BS67" s="137"/>
      <c r="BT67" s="138"/>
      <c r="BU67" s="137" t="str">
        <f>IF(BT67=0,"-",VLOOKUP(BT67,#REF!,2))</f>
        <v>-</v>
      </c>
      <c r="BV67" s="139"/>
      <c r="BW67" s="80"/>
      <c r="BX67" s="81">
        <f t="shared" si="17"/>
        <v>0</v>
      </c>
      <c r="BY67" s="81" t="str">
        <f t="shared" si="22"/>
        <v>-</v>
      </c>
      <c r="BZ67" s="81" t="str">
        <f t="shared" si="23"/>
        <v>-</v>
      </c>
      <c r="CA67" s="81" t="str">
        <f t="shared" si="24"/>
        <v>-</v>
      </c>
      <c r="CB67" s="81" t="str">
        <f t="shared" si="25"/>
        <v>-</v>
      </c>
      <c r="CC67" s="81" t="str">
        <f t="shared" si="26"/>
        <v>-</v>
      </c>
      <c r="CD67" s="81" t="str">
        <f t="shared" si="27"/>
        <v>-</v>
      </c>
      <c r="CE67" s="81" t="str">
        <f t="shared" si="28"/>
        <v>-</v>
      </c>
      <c r="CF67" s="80"/>
      <c r="CG67" s="82"/>
      <c r="CI67" s="83">
        <f t="shared" si="41"/>
        <v>0</v>
      </c>
      <c r="CJ67" s="84">
        <f t="shared" si="42"/>
        <v>0</v>
      </c>
      <c r="CK67" s="16">
        <f t="shared" si="43"/>
        <v>0</v>
      </c>
      <c r="CL67" s="16">
        <f t="shared" si="44"/>
        <v>0</v>
      </c>
      <c r="CM67" s="16">
        <f t="shared" si="45"/>
        <v>0</v>
      </c>
      <c r="CN67" s="16">
        <f>COUNTA(#REF!)</f>
        <v>1</v>
      </c>
      <c r="CO67" s="16">
        <f>COUNTA(#REF!)</f>
        <v>1</v>
      </c>
      <c r="CP67" s="16">
        <f>COUNTA(#REF!)</f>
        <v>1</v>
      </c>
      <c r="CQ67" s="16">
        <f>COUNTA(#REF!)</f>
        <v>1</v>
      </c>
      <c r="CR67" s="16">
        <f>COUNTA(#REF!)</f>
        <v>1</v>
      </c>
      <c r="CS67" s="16">
        <f>COUNTA(#REF!)</f>
        <v>1</v>
      </c>
      <c r="CT67" s="16">
        <f>COUNTA(#REF!)</f>
        <v>1</v>
      </c>
      <c r="CU67" s="85">
        <f t="shared" si="37"/>
        <v>10000111111</v>
      </c>
      <c r="CV67" s="84">
        <f t="shared" si="46"/>
        <v>0</v>
      </c>
      <c r="CW67" s="16">
        <f t="shared" si="47"/>
        <v>0</v>
      </c>
    </row>
    <row r="68" spans="1:101" ht="16.5" hidden="1" customHeight="1" x14ac:dyDescent="0.25">
      <c r="A68" s="134" t="e">
        <f t="shared" si="36"/>
        <v>#REF!</v>
      </c>
      <c r="B68" s="87"/>
      <c r="C68" s="88"/>
      <c r="D68" s="88"/>
      <c r="E68" s="135"/>
      <c r="F68" s="90"/>
      <c r="G68" s="91"/>
      <c r="H68" s="91"/>
      <c r="I68" s="91"/>
      <c r="J68" s="91"/>
      <c r="K68" s="91"/>
      <c r="L68" s="91"/>
      <c r="M68" s="91"/>
      <c r="N68" s="92"/>
      <c r="O68" s="92"/>
      <c r="P68" s="92"/>
      <c r="Q68" s="92"/>
      <c r="R68" s="92"/>
      <c r="S68" s="92"/>
      <c r="T68" s="92"/>
      <c r="U68" s="92"/>
      <c r="V68" s="93"/>
      <c r="W68" s="94"/>
      <c r="X68" s="94"/>
      <c r="Y68" s="94"/>
      <c r="Z68" s="94"/>
      <c r="AA68" s="94"/>
      <c r="AB68" s="94"/>
      <c r="AC68" s="94"/>
      <c r="AD68" s="136"/>
      <c r="AE68" s="136"/>
      <c r="AF68" s="136"/>
      <c r="AG68" s="136"/>
      <c r="AH68" s="136"/>
      <c r="AI68" s="136"/>
      <c r="AJ68" s="136"/>
      <c r="AK68" s="95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136"/>
      <c r="AW68" s="95"/>
      <c r="AX68" s="94"/>
      <c r="AY68" s="94"/>
      <c r="AZ68" s="94"/>
      <c r="BA68" s="94"/>
      <c r="BB68" s="94"/>
      <c r="BC68" s="96"/>
      <c r="BD68" s="96"/>
      <c r="BE68" s="96"/>
      <c r="BF68" s="96"/>
      <c r="BG68" s="97"/>
      <c r="BH68" s="94"/>
      <c r="BI68" s="94"/>
      <c r="BJ68" s="94"/>
      <c r="BK68" s="94"/>
      <c r="BL68" s="94"/>
      <c r="BM68" s="94"/>
      <c r="BN68" s="94"/>
      <c r="BO68" s="94"/>
      <c r="BP68" s="94"/>
      <c r="BQ68" s="136"/>
      <c r="BR68" s="136"/>
      <c r="BS68" s="137"/>
      <c r="BT68" s="138"/>
      <c r="BU68" s="137" t="str">
        <f>IF(BT68=0,"-",VLOOKUP(BT68,#REF!,2))</f>
        <v>-</v>
      </c>
      <c r="BV68" s="139"/>
      <c r="BW68" s="80"/>
      <c r="BX68" s="81">
        <f t="shared" si="17"/>
        <v>0</v>
      </c>
      <c r="BY68" s="81" t="str">
        <f t="shared" si="22"/>
        <v>-</v>
      </c>
      <c r="BZ68" s="81" t="str">
        <f t="shared" si="23"/>
        <v>-</v>
      </c>
      <c r="CA68" s="81" t="str">
        <f t="shared" si="24"/>
        <v>-</v>
      </c>
      <c r="CB68" s="81" t="str">
        <f t="shared" si="25"/>
        <v>-</v>
      </c>
      <c r="CC68" s="81" t="str">
        <f t="shared" si="26"/>
        <v>-</v>
      </c>
      <c r="CD68" s="81" t="str">
        <f t="shared" si="27"/>
        <v>-</v>
      </c>
      <c r="CE68" s="81" t="str">
        <f t="shared" si="28"/>
        <v>-</v>
      </c>
      <c r="CF68" s="80"/>
      <c r="CG68" s="82"/>
      <c r="CI68" s="83">
        <f t="shared" si="41"/>
        <v>0</v>
      </c>
      <c r="CJ68" s="84">
        <f t="shared" si="42"/>
        <v>0</v>
      </c>
      <c r="CK68" s="16">
        <f t="shared" si="43"/>
        <v>0</v>
      </c>
      <c r="CL68" s="16">
        <f t="shared" si="44"/>
        <v>0</v>
      </c>
      <c r="CM68" s="16">
        <f t="shared" si="45"/>
        <v>0</v>
      </c>
      <c r="CN68" s="16">
        <f>COUNTA(#REF!)</f>
        <v>1</v>
      </c>
      <c r="CO68" s="16">
        <f>COUNTA(#REF!)</f>
        <v>1</v>
      </c>
      <c r="CP68" s="16">
        <f>COUNTA(#REF!)</f>
        <v>1</v>
      </c>
      <c r="CQ68" s="16">
        <f>COUNTA(#REF!)</f>
        <v>1</v>
      </c>
      <c r="CR68" s="16">
        <f>COUNTA(#REF!)</f>
        <v>1</v>
      </c>
      <c r="CS68" s="16">
        <f>COUNTA(#REF!)</f>
        <v>1</v>
      </c>
      <c r="CT68" s="16">
        <f>COUNTA(#REF!)</f>
        <v>1</v>
      </c>
      <c r="CU68" s="85">
        <f t="shared" si="37"/>
        <v>10000111111</v>
      </c>
      <c r="CV68" s="84">
        <f t="shared" si="46"/>
        <v>0</v>
      </c>
      <c r="CW68" s="16">
        <f t="shared" si="47"/>
        <v>0</v>
      </c>
    </row>
    <row r="69" spans="1:101" ht="16.5" hidden="1" customHeight="1" x14ac:dyDescent="0.25">
      <c r="A69" s="134" t="e">
        <f t="shared" si="36"/>
        <v>#REF!</v>
      </c>
      <c r="B69" s="87"/>
      <c r="C69" s="88"/>
      <c r="D69" s="88"/>
      <c r="E69" s="135"/>
      <c r="F69" s="90"/>
      <c r="G69" s="91"/>
      <c r="H69" s="91"/>
      <c r="I69" s="91"/>
      <c r="J69" s="91"/>
      <c r="K69" s="91"/>
      <c r="L69" s="91"/>
      <c r="M69" s="91"/>
      <c r="N69" s="92"/>
      <c r="O69" s="92"/>
      <c r="P69" s="92"/>
      <c r="Q69" s="92"/>
      <c r="R69" s="92"/>
      <c r="S69" s="92"/>
      <c r="T69" s="92"/>
      <c r="U69" s="92"/>
      <c r="V69" s="93"/>
      <c r="W69" s="94"/>
      <c r="X69" s="94"/>
      <c r="Y69" s="94"/>
      <c r="Z69" s="94"/>
      <c r="AA69" s="94"/>
      <c r="AB69" s="94"/>
      <c r="AC69" s="94"/>
      <c r="AD69" s="136"/>
      <c r="AE69" s="136"/>
      <c r="AF69" s="136"/>
      <c r="AG69" s="136"/>
      <c r="AH69" s="136"/>
      <c r="AI69" s="136"/>
      <c r="AJ69" s="136"/>
      <c r="AK69" s="95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136"/>
      <c r="AW69" s="95"/>
      <c r="AX69" s="94"/>
      <c r="AY69" s="94"/>
      <c r="AZ69" s="94"/>
      <c r="BA69" s="94"/>
      <c r="BB69" s="94"/>
      <c r="BC69" s="96"/>
      <c r="BD69" s="96"/>
      <c r="BE69" s="96"/>
      <c r="BF69" s="96"/>
      <c r="BG69" s="97"/>
      <c r="BH69" s="94"/>
      <c r="BI69" s="94"/>
      <c r="BJ69" s="94"/>
      <c r="BK69" s="94"/>
      <c r="BL69" s="94"/>
      <c r="BM69" s="94"/>
      <c r="BN69" s="94"/>
      <c r="BO69" s="94"/>
      <c r="BP69" s="94"/>
      <c r="BQ69" s="136"/>
      <c r="BR69" s="136"/>
      <c r="BS69" s="137"/>
      <c r="BT69" s="138"/>
      <c r="BU69" s="137" t="str">
        <f>IF(BT69=0,"-",VLOOKUP(BT69,#REF!,2))</f>
        <v>-</v>
      </c>
      <c r="BV69" s="139"/>
      <c r="BW69" s="80"/>
      <c r="BX69" s="81">
        <f t="shared" si="17"/>
        <v>0</v>
      </c>
      <c r="BY69" s="81" t="str">
        <f t="shared" si="22"/>
        <v>-</v>
      </c>
      <c r="BZ69" s="81" t="str">
        <f t="shared" si="23"/>
        <v>-</v>
      </c>
      <c r="CA69" s="81" t="str">
        <f t="shared" si="24"/>
        <v>-</v>
      </c>
      <c r="CB69" s="81" t="str">
        <f t="shared" si="25"/>
        <v>-</v>
      </c>
      <c r="CC69" s="81" t="str">
        <f t="shared" si="26"/>
        <v>-</v>
      </c>
      <c r="CD69" s="81" t="str">
        <f t="shared" si="27"/>
        <v>-</v>
      </c>
      <c r="CE69" s="81" t="str">
        <f t="shared" si="28"/>
        <v>-</v>
      </c>
      <c r="CF69" s="80"/>
      <c r="CG69" s="82"/>
      <c r="CI69" s="83">
        <f t="shared" si="41"/>
        <v>0</v>
      </c>
      <c r="CJ69" s="84">
        <f t="shared" si="42"/>
        <v>0</v>
      </c>
      <c r="CK69" s="16">
        <f t="shared" si="43"/>
        <v>0</v>
      </c>
      <c r="CL69" s="16">
        <f t="shared" si="44"/>
        <v>0</v>
      </c>
      <c r="CM69" s="16">
        <f t="shared" si="45"/>
        <v>0</v>
      </c>
      <c r="CN69" s="16">
        <f>COUNTA(#REF!)</f>
        <v>1</v>
      </c>
      <c r="CO69" s="16">
        <f>COUNTA(#REF!)</f>
        <v>1</v>
      </c>
      <c r="CP69" s="16">
        <f>COUNTA(#REF!)</f>
        <v>1</v>
      </c>
      <c r="CQ69" s="16">
        <f>COUNTA(#REF!)</f>
        <v>1</v>
      </c>
      <c r="CR69" s="16">
        <f>COUNTA(#REF!)</f>
        <v>1</v>
      </c>
      <c r="CS69" s="16">
        <f>COUNTA(#REF!)</f>
        <v>1</v>
      </c>
      <c r="CT69" s="16">
        <f>COUNTA(#REF!)</f>
        <v>1</v>
      </c>
      <c r="CU69" s="85">
        <f t="shared" si="37"/>
        <v>10000111111</v>
      </c>
      <c r="CV69" s="84">
        <f t="shared" si="46"/>
        <v>0</v>
      </c>
      <c r="CW69" s="16">
        <f t="shared" si="47"/>
        <v>0</v>
      </c>
    </row>
    <row r="70" spans="1:101" ht="16.5" hidden="1" customHeight="1" x14ac:dyDescent="0.25">
      <c r="A70" s="134" t="e">
        <f t="shared" si="36"/>
        <v>#REF!</v>
      </c>
      <c r="B70" s="87"/>
      <c r="C70" s="88"/>
      <c r="D70" s="88"/>
      <c r="E70" s="135"/>
      <c r="F70" s="90"/>
      <c r="G70" s="91"/>
      <c r="H70" s="91"/>
      <c r="I70" s="91"/>
      <c r="J70" s="91"/>
      <c r="K70" s="91"/>
      <c r="L70" s="91"/>
      <c r="M70" s="91"/>
      <c r="N70" s="92"/>
      <c r="O70" s="92"/>
      <c r="P70" s="92"/>
      <c r="Q70" s="92"/>
      <c r="R70" s="92"/>
      <c r="S70" s="92"/>
      <c r="T70" s="92"/>
      <c r="U70" s="92"/>
      <c r="V70" s="93"/>
      <c r="W70" s="94"/>
      <c r="X70" s="94"/>
      <c r="Y70" s="94"/>
      <c r="Z70" s="94"/>
      <c r="AA70" s="94"/>
      <c r="AB70" s="94"/>
      <c r="AC70" s="94"/>
      <c r="AD70" s="136"/>
      <c r="AE70" s="136"/>
      <c r="AF70" s="136"/>
      <c r="AG70" s="136"/>
      <c r="AH70" s="136"/>
      <c r="AI70" s="136"/>
      <c r="AJ70" s="136"/>
      <c r="AK70" s="95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136"/>
      <c r="AW70" s="95"/>
      <c r="AX70" s="94"/>
      <c r="AY70" s="94"/>
      <c r="AZ70" s="94"/>
      <c r="BA70" s="94"/>
      <c r="BB70" s="94"/>
      <c r="BC70" s="96"/>
      <c r="BD70" s="96"/>
      <c r="BE70" s="96"/>
      <c r="BF70" s="96"/>
      <c r="BG70" s="97"/>
      <c r="BH70" s="94"/>
      <c r="BI70" s="94"/>
      <c r="BJ70" s="94"/>
      <c r="BK70" s="94"/>
      <c r="BL70" s="94"/>
      <c r="BM70" s="94"/>
      <c r="BN70" s="94"/>
      <c r="BO70" s="94"/>
      <c r="BP70" s="94"/>
      <c r="BQ70" s="136"/>
      <c r="BR70" s="136"/>
      <c r="BS70" s="137"/>
      <c r="BT70" s="138"/>
      <c r="BU70" s="137" t="str">
        <f>IF(BT70=0,"-",VLOOKUP(BT70,#REF!,2))</f>
        <v>-</v>
      </c>
      <c r="BV70" s="139"/>
      <c r="BW70" s="80"/>
      <c r="BX70" s="81">
        <f t="shared" si="17"/>
        <v>0</v>
      </c>
      <c r="BY70" s="81" t="str">
        <f t="shared" si="22"/>
        <v>-</v>
      </c>
      <c r="BZ70" s="81" t="str">
        <f t="shared" si="23"/>
        <v>-</v>
      </c>
      <c r="CA70" s="81" t="str">
        <f t="shared" si="24"/>
        <v>-</v>
      </c>
      <c r="CB70" s="81" t="str">
        <f t="shared" si="25"/>
        <v>-</v>
      </c>
      <c r="CC70" s="81" t="str">
        <f t="shared" si="26"/>
        <v>-</v>
      </c>
      <c r="CD70" s="81" t="str">
        <f t="shared" si="27"/>
        <v>-</v>
      </c>
      <c r="CE70" s="81" t="str">
        <f t="shared" si="28"/>
        <v>-</v>
      </c>
      <c r="CF70" s="80"/>
      <c r="CG70" s="82"/>
      <c r="CI70" s="83">
        <f t="shared" si="41"/>
        <v>0</v>
      </c>
      <c r="CJ70" s="84">
        <f t="shared" si="42"/>
        <v>0</v>
      </c>
      <c r="CK70" s="16">
        <f t="shared" si="43"/>
        <v>0</v>
      </c>
      <c r="CL70" s="16">
        <f t="shared" si="44"/>
        <v>0</v>
      </c>
      <c r="CM70" s="16">
        <f t="shared" si="45"/>
        <v>0</v>
      </c>
      <c r="CN70" s="16">
        <f>COUNTA(#REF!)</f>
        <v>1</v>
      </c>
      <c r="CO70" s="16">
        <f>COUNTA(#REF!)</f>
        <v>1</v>
      </c>
      <c r="CP70" s="16">
        <f>COUNTA(#REF!)</f>
        <v>1</v>
      </c>
      <c r="CQ70" s="16">
        <f>COUNTA(#REF!)</f>
        <v>1</v>
      </c>
      <c r="CR70" s="16">
        <f>COUNTA(#REF!)</f>
        <v>1</v>
      </c>
      <c r="CS70" s="16">
        <f>COUNTA(#REF!)</f>
        <v>1</v>
      </c>
      <c r="CT70" s="16">
        <f>COUNTA(#REF!)</f>
        <v>1</v>
      </c>
      <c r="CU70" s="85">
        <f t="shared" si="37"/>
        <v>10000111111</v>
      </c>
      <c r="CV70" s="84">
        <f t="shared" si="46"/>
        <v>0</v>
      </c>
      <c r="CW70" s="16">
        <f t="shared" si="47"/>
        <v>0</v>
      </c>
    </row>
    <row r="71" spans="1:101" ht="16.5" hidden="1" customHeight="1" x14ac:dyDescent="0.25">
      <c r="A71" s="134" t="e">
        <f t="shared" si="36"/>
        <v>#REF!</v>
      </c>
      <c r="B71" s="87"/>
      <c r="C71" s="88"/>
      <c r="D71" s="88"/>
      <c r="E71" s="135"/>
      <c r="F71" s="90"/>
      <c r="G71" s="91"/>
      <c r="H71" s="91"/>
      <c r="I71" s="91"/>
      <c r="J71" s="91"/>
      <c r="K71" s="91"/>
      <c r="L71" s="91"/>
      <c r="M71" s="91"/>
      <c r="N71" s="92"/>
      <c r="O71" s="92"/>
      <c r="P71" s="92"/>
      <c r="Q71" s="92"/>
      <c r="R71" s="92"/>
      <c r="S71" s="92"/>
      <c r="T71" s="92"/>
      <c r="U71" s="92"/>
      <c r="V71" s="93"/>
      <c r="W71" s="94"/>
      <c r="X71" s="94"/>
      <c r="Y71" s="94"/>
      <c r="Z71" s="94"/>
      <c r="AA71" s="94"/>
      <c r="AB71" s="94"/>
      <c r="AC71" s="94"/>
      <c r="AD71" s="136"/>
      <c r="AE71" s="136"/>
      <c r="AF71" s="136"/>
      <c r="AG71" s="136"/>
      <c r="AH71" s="136"/>
      <c r="AI71" s="136"/>
      <c r="AJ71" s="136"/>
      <c r="AK71" s="95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136"/>
      <c r="AW71" s="95"/>
      <c r="AX71" s="94"/>
      <c r="AY71" s="94"/>
      <c r="AZ71" s="94"/>
      <c r="BA71" s="94"/>
      <c r="BB71" s="94"/>
      <c r="BC71" s="96"/>
      <c r="BD71" s="96"/>
      <c r="BE71" s="96"/>
      <c r="BF71" s="96"/>
      <c r="BG71" s="97"/>
      <c r="BH71" s="94"/>
      <c r="BI71" s="94"/>
      <c r="BJ71" s="94"/>
      <c r="BK71" s="94"/>
      <c r="BL71" s="94"/>
      <c r="BM71" s="94"/>
      <c r="BN71" s="94"/>
      <c r="BO71" s="94"/>
      <c r="BP71" s="94"/>
      <c r="BQ71" s="136"/>
      <c r="BR71" s="136"/>
      <c r="BS71" s="137"/>
      <c r="BT71" s="138"/>
      <c r="BU71" s="137" t="str">
        <f>IF(BT71=0,"-",VLOOKUP(BT71,#REF!,2))</f>
        <v>-</v>
      </c>
      <c r="BV71" s="139"/>
      <c r="BW71" s="80"/>
      <c r="BX71" s="81">
        <f t="shared" si="17"/>
        <v>0</v>
      </c>
      <c r="BY71" s="81" t="str">
        <f t="shared" si="22"/>
        <v>-</v>
      </c>
      <c r="BZ71" s="81" t="str">
        <f t="shared" si="23"/>
        <v>-</v>
      </c>
      <c r="CA71" s="81" t="str">
        <f t="shared" si="24"/>
        <v>-</v>
      </c>
      <c r="CB71" s="81" t="str">
        <f t="shared" si="25"/>
        <v>-</v>
      </c>
      <c r="CC71" s="81" t="str">
        <f t="shared" si="26"/>
        <v>-</v>
      </c>
      <c r="CD71" s="81" t="str">
        <f t="shared" si="27"/>
        <v>-</v>
      </c>
      <c r="CE71" s="81" t="str">
        <f t="shared" si="28"/>
        <v>-</v>
      </c>
      <c r="CF71" s="80"/>
      <c r="CG71" s="82"/>
      <c r="CI71" s="83">
        <f t="shared" si="41"/>
        <v>0</v>
      </c>
      <c r="CJ71" s="84">
        <f t="shared" si="42"/>
        <v>0</v>
      </c>
      <c r="CK71" s="16">
        <f t="shared" si="43"/>
        <v>0</v>
      </c>
      <c r="CL71" s="16">
        <f t="shared" si="44"/>
        <v>0</v>
      </c>
      <c r="CM71" s="16">
        <f t="shared" si="45"/>
        <v>0</v>
      </c>
      <c r="CN71" s="16">
        <f>COUNTA(#REF!)</f>
        <v>1</v>
      </c>
      <c r="CO71" s="16">
        <f>COUNTA(#REF!)</f>
        <v>1</v>
      </c>
      <c r="CP71" s="16">
        <f>COUNTA(#REF!)</f>
        <v>1</v>
      </c>
      <c r="CQ71" s="16">
        <f>COUNTA(#REF!)</f>
        <v>1</v>
      </c>
      <c r="CR71" s="16">
        <f>COUNTA(#REF!)</f>
        <v>1</v>
      </c>
      <c r="CS71" s="16">
        <f>COUNTA(#REF!)</f>
        <v>1</v>
      </c>
      <c r="CT71" s="16">
        <f>COUNTA(#REF!)</f>
        <v>1</v>
      </c>
      <c r="CU71" s="85">
        <f t="shared" si="37"/>
        <v>10000111111</v>
      </c>
      <c r="CV71" s="84">
        <f t="shared" si="46"/>
        <v>0</v>
      </c>
      <c r="CW71" s="16">
        <f t="shared" si="47"/>
        <v>0</v>
      </c>
    </row>
    <row r="72" spans="1:101" ht="16.5" hidden="1" customHeight="1" x14ac:dyDescent="0.25">
      <c r="A72" s="134" t="e">
        <f t="shared" si="36"/>
        <v>#REF!</v>
      </c>
      <c r="B72" s="87"/>
      <c r="C72" s="88"/>
      <c r="D72" s="88"/>
      <c r="E72" s="135"/>
      <c r="F72" s="90"/>
      <c r="G72" s="91"/>
      <c r="H72" s="91"/>
      <c r="I72" s="91"/>
      <c r="J72" s="91"/>
      <c r="K72" s="91"/>
      <c r="L72" s="91"/>
      <c r="M72" s="91"/>
      <c r="N72" s="92"/>
      <c r="O72" s="92"/>
      <c r="P72" s="92"/>
      <c r="Q72" s="92"/>
      <c r="R72" s="92"/>
      <c r="S72" s="92"/>
      <c r="T72" s="92"/>
      <c r="U72" s="92"/>
      <c r="V72" s="93"/>
      <c r="W72" s="94"/>
      <c r="X72" s="94"/>
      <c r="Y72" s="94"/>
      <c r="Z72" s="94"/>
      <c r="AA72" s="94"/>
      <c r="AB72" s="94"/>
      <c r="AC72" s="94"/>
      <c r="AD72" s="136"/>
      <c r="AE72" s="136"/>
      <c r="AF72" s="136"/>
      <c r="AG72" s="136"/>
      <c r="AH72" s="136"/>
      <c r="AI72" s="136"/>
      <c r="AJ72" s="136"/>
      <c r="AK72" s="95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136"/>
      <c r="AW72" s="95"/>
      <c r="AX72" s="94"/>
      <c r="AY72" s="94"/>
      <c r="AZ72" s="94"/>
      <c r="BA72" s="94"/>
      <c r="BB72" s="94"/>
      <c r="BC72" s="96"/>
      <c r="BD72" s="96"/>
      <c r="BE72" s="96"/>
      <c r="BF72" s="96"/>
      <c r="BG72" s="97"/>
      <c r="BH72" s="94"/>
      <c r="BI72" s="94"/>
      <c r="BJ72" s="94"/>
      <c r="BK72" s="94"/>
      <c r="BL72" s="94"/>
      <c r="BM72" s="94"/>
      <c r="BN72" s="94"/>
      <c r="BO72" s="94"/>
      <c r="BP72" s="94"/>
      <c r="BQ72" s="136"/>
      <c r="BR72" s="136"/>
      <c r="BS72" s="137"/>
      <c r="BT72" s="138"/>
      <c r="BU72" s="137" t="str">
        <f>IF(BT72=0,"-",VLOOKUP(BT72,#REF!,2))</f>
        <v>-</v>
      </c>
      <c r="BV72" s="139"/>
      <c r="BW72" s="80"/>
      <c r="BX72" s="81">
        <f t="shared" si="17"/>
        <v>0</v>
      </c>
      <c r="BY72" s="81" t="str">
        <f t="shared" si="22"/>
        <v>-</v>
      </c>
      <c r="BZ72" s="81" t="str">
        <f t="shared" si="23"/>
        <v>-</v>
      </c>
      <c r="CA72" s="81" t="str">
        <f t="shared" si="24"/>
        <v>-</v>
      </c>
      <c r="CB72" s="81" t="str">
        <f t="shared" si="25"/>
        <v>-</v>
      </c>
      <c r="CC72" s="81" t="str">
        <f t="shared" si="26"/>
        <v>-</v>
      </c>
      <c r="CD72" s="81" t="str">
        <f t="shared" si="27"/>
        <v>-</v>
      </c>
      <c r="CE72" s="81" t="str">
        <f t="shared" si="28"/>
        <v>-</v>
      </c>
      <c r="CF72" s="80"/>
      <c r="CG72" s="82"/>
      <c r="CI72" s="83">
        <f t="shared" si="41"/>
        <v>0</v>
      </c>
      <c r="CJ72" s="84">
        <f t="shared" si="42"/>
        <v>0</v>
      </c>
      <c r="CK72" s="16">
        <f t="shared" si="43"/>
        <v>0</v>
      </c>
      <c r="CL72" s="16">
        <f t="shared" si="44"/>
        <v>0</v>
      </c>
      <c r="CM72" s="16">
        <f t="shared" si="45"/>
        <v>0</v>
      </c>
      <c r="CN72" s="16">
        <f>COUNTA(#REF!)</f>
        <v>1</v>
      </c>
      <c r="CO72" s="16">
        <f>COUNTA(#REF!)</f>
        <v>1</v>
      </c>
      <c r="CP72" s="16">
        <f>COUNTA(#REF!)</f>
        <v>1</v>
      </c>
      <c r="CQ72" s="16">
        <f>COUNTA(#REF!)</f>
        <v>1</v>
      </c>
      <c r="CR72" s="16">
        <f>COUNTA(#REF!)</f>
        <v>1</v>
      </c>
      <c r="CS72" s="16">
        <f>COUNTA(#REF!)</f>
        <v>1</v>
      </c>
      <c r="CT72" s="16">
        <f>COUNTA(#REF!)</f>
        <v>1</v>
      </c>
      <c r="CU72" s="85">
        <f t="shared" si="37"/>
        <v>10000111111</v>
      </c>
      <c r="CV72" s="84">
        <f t="shared" si="46"/>
        <v>0</v>
      </c>
      <c r="CW72" s="16">
        <f t="shared" si="47"/>
        <v>0</v>
      </c>
    </row>
    <row r="73" spans="1:101" ht="16.5" hidden="1" customHeight="1" x14ac:dyDescent="0.25">
      <c r="A73" s="134" t="e">
        <f t="shared" si="36"/>
        <v>#REF!</v>
      </c>
      <c r="B73" s="87"/>
      <c r="C73" s="88"/>
      <c r="D73" s="88"/>
      <c r="E73" s="140"/>
      <c r="F73" s="90"/>
      <c r="G73" s="91"/>
      <c r="H73" s="91"/>
      <c r="I73" s="91"/>
      <c r="J73" s="91"/>
      <c r="K73" s="91"/>
      <c r="L73" s="91"/>
      <c r="M73" s="91"/>
      <c r="N73" s="92"/>
      <c r="O73" s="92"/>
      <c r="P73" s="92"/>
      <c r="Q73" s="92"/>
      <c r="R73" s="92"/>
      <c r="S73" s="92"/>
      <c r="T73" s="92"/>
      <c r="U73" s="92"/>
      <c r="V73" s="91"/>
      <c r="W73" s="92"/>
      <c r="X73" s="92"/>
      <c r="Y73" s="92"/>
      <c r="Z73" s="92"/>
      <c r="AA73" s="92"/>
      <c r="AB73" s="92"/>
      <c r="AC73" s="92"/>
      <c r="AD73" s="144"/>
      <c r="AE73" s="144"/>
      <c r="AF73" s="144"/>
      <c r="AG73" s="144"/>
      <c r="AH73" s="144"/>
      <c r="AI73" s="144"/>
      <c r="AJ73" s="144"/>
      <c r="AK73" s="141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144"/>
      <c r="AW73" s="141"/>
      <c r="AX73" s="92"/>
      <c r="AY73" s="92"/>
      <c r="AZ73" s="92"/>
      <c r="BA73" s="92"/>
      <c r="BB73" s="92"/>
      <c r="BC73" s="142"/>
      <c r="BD73" s="142"/>
      <c r="BE73" s="142"/>
      <c r="BF73" s="142"/>
      <c r="BG73" s="143"/>
      <c r="BH73" s="92"/>
      <c r="BI73" s="92"/>
      <c r="BJ73" s="92"/>
      <c r="BK73" s="92"/>
      <c r="BL73" s="92"/>
      <c r="BM73" s="92"/>
      <c r="BN73" s="92"/>
      <c r="BO73" s="92"/>
      <c r="BP73" s="92"/>
      <c r="BQ73" s="144"/>
      <c r="BR73" s="144"/>
      <c r="BS73" s="145"/>
      <c r="BT73" s="146"/>
      <c r="BU73" s="137" t="str">
        <f>IF(BT73=0,"-",VLOOKUP(BT73,#REF!,2))</f>
        <v>-</v>
      </c>
      <c r="BV73" s="139"/>
      <c r="BW73" s="80"/>
      <c r="BX73" s="81">
        <f t="shared" si="17"/>
        <v>0</v>
      </c>
      <c r="BY73" s="81" t="str">
        <f t="shared" si="22"/>
        <v>-</v>
      </c>
      <c r="BZ73" s="81" t="str">
        <f t="shared" si="23"/>
        <v>-</v>
      </c>
      <c r="CA73" s="81" t="str">
        <f t="shared" si="24"/>
        <v>-</v>
      </c>
      <c r="CB73" s="81" t="str">
        <f t="shared" si="25"/>
        <v>-</v>
      </c>
      <c r="CC73" s="81" t="str">
        <f t="shared" si="26"/>
        <v>-</v>
      </c>
      <c r="CD73" s="81" t="str">
        <f t="shared" si="27"/>
        <v>-</v>
      </c>
      <c r="CE73" s="81" t="str">
        <f t="shared" si="28"/>
        <v>-</v>
      </c>
      <c r="CF73" s="80"/>
      <c r="CG73" s="82"/>
      <c r="CI73" s="83">
        <f t="shared" si="41"/>
        <v>0</v>
      </c>
      <c r="CJ73" s="84">
        <f t="shared" si="42"/>
        <v>0</v>
      </c>
      <c r="CK73" s="16">
        <f t="shared" si="43"/>
        <v>0</v>
      </c>
      <c r="CL73" s="16">
        <f t="shared" si="44"/>
        <v>0</v>
      </c>
      <c r="CM73" s="16">
        <f t="shared" si="45"/>
        <v>0</v>
      </c>
      <c r="CN73" s="16">
        <f>COUNTA(#REF!)</f>
        <v>1</v>
      </c>
      <c r="CO73" s="16">
        <f>COUNTA(#REF!)</f>
        <v>1</v>
      </c>
      <c r="CP73" s="16">
        <f>COUNTA(#REF!)</f>
        <v>1</v>
      </c>
      <c r="CQ73" s="16">
        <f>COUNTA(#REF!)</f>
        <v>1</v>
      </c>
      <c r="CR73" s="16">
        <f>COUNTA(#REF!)</f>
        <v>1</v>
      </c>
      <c r="CS73" s="16">
        <f>COUNTA(#REF!)</f>
        <v>1</v>
      </c>
      <c r="CT73" s="16">
        <f>COUNTA(#REF!)</f>
        <v>1</v>
      </c>
      <c r="CU73" s="85">
        <f t="shared" si="37"/>
        <v>10000111111</v>
      </c>
      <c r="CV73" s="84">
        <f t="shared" si="46"/>
        <v>0</v>
      </c>
      <c r="CW73" s="16">
        <f t="shared" si="47"/>
        <v>0</v>
      </c>
    </row>
    <row r="74" spans="1:101" ht="16.5" hidden="1" customHeight="1" x14ac:dyDescent="0.25">
      <c r="A74" s="134" t="e">
        <f t="shared" si="36"/>
        <v>#REF!</v>
      </c>
      <c r="B74" s="87"/>
      <c r="C74" s="88"/>
      <c r="D74" s="88"/>
      <c r="E74" s="135"/>
      <c r="F74" s="90"/>
      <c r="G74" s="91"/>
      <c r="H74" s="91"/>
      <c r="I74" s="91"/>
      <c r="J74" s="91"/>
      <c r="K74" s="91"/>
      <c r="L74" s="91"/>
      <c r="M74" s="91"/>
      <c r="N74" s="92"/>
      <c r="O74" s="92"/>
      <c r="P74" s="92"/>
      <c r="Q74" s="92"/>
      <c r="R74" s="92"/>
      <c r="S74" s="92"/>
      <c r="T74" s="92"/>
      <c r="U74" s="92"/>
      <c r="V74" s="93"/>
      <c r="W74" s="94"/>
      <c r="X74" s="94"/>
      <c r="Y74" s="94"/>
      <c r="Z74" s="94"/>
      <c r="AA74" s="94"/>
      <c r="AB74" s="94"/>
      <c r="AC74" s="94"/>
      <c r="AD74" s="136"/>
      <c r="AE74" s="136"/>
      <c r="AF74" s="136"/>
      <c r="AG74" s="136"/>
      <c r="AH74" s="136"/>
      <c r="AI74" s="136"/>
      <c r="AJ74" s="136"/>
      <c r="AK74" s="95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136"/>
      <c r="AW74" s="95"/>
      <c r="AX74" s="94"/>
      <c r="AY74" s="94"/>
      <c r="AZ74" s="94"/>
      <c r="BA74" s="94"/>
      <c r="BB74" s="94"/>
      <c r="BC74" s="96"/>
      <c r="BD74" s="96"/>
      <c r="BE74" s="96"/>
      <c r="BF74" s="96"/>
      <c r="BG74" s="97"/>
      <c r="BH74" s="94"/>
      <c r="BI74" s="94"/>
      <c r="BJ74" s="94"/>
      <c r="BK74" s="94"/>
      <c r="BL74" s="94"/>
      <c r="BM74" s="94"/>
      <c r="BN74" s="94"/>
      <c r="BO74" s="94"/>
      <c r="BP74" s="94"/>
      <c r="BQ74" s="136"/>
      <c r="BR74" s="136"/>
      <c r="BS74" s="137"/>
      <c r="BT74" s="138"/>
      <c r="BU74" s="137" t="str">
        <f>IF(BT74=0,"-",VLOOKUP(BT74,#REF!,2))</f>
        <v>-</v>
      </c>
      <c r="BV74" s="139"/>
      <c r="BW74" s="80"/>
      <c r="BX74" s="81">
        <f t="shared" si="17"/>
        <v>0</v>
      </c>
      <c r="BY74" s="81" t="str">
        <f t="shared" si="22"/>
        <v>-</v>
      </c>
      <c r="BZ74" s="81" t="str">
        <f t="shared" si="23"/>
        <v>-</v>
      </c>
      <c r="CA74" s="81" t="str">
        <f t="shared" si="24"/>
        <v>-</v>
      </c>
      <c r="CB74" s="81" t="str">
        <f t="shared" si="25"/>
        <v>-</v>
      </c>
      <c r="CC74" s="81" t="str">
        <f t="shared" si="26"/>
        <v>-</v>
      </c>
      <c r="CD74" s="81" t="str">
        <f t="shared" si="27"/>
        <v>-</v>
      </c>
      <c r="CE74" s="81" t="str">
        <f t="shared" si="28"/>
        <v>-</v>
      </c>
      <c r="CF74" s="80"/>
      <c r="CG74" s="82"/>
      <c r="CI74" s="83">
        <f t="shared" si="41"/>
        <v>0</v>
      </c>
      <c r="CJ74" s="84">
        <f t="shared" si="42"/>
        <v>0</v>
      </c>
      <c r="CK74" s="16">
        <f t="shared" si="43"/>
        <v>0</v>
      </c>
      <c r="CL74" s="16">
        <f t="shared" si="44"/>
        <v>0</v>
      </c>
      <c r="CM74" s="16">
        <f t="shared" si="45"/>
        <v>0</v>
      </c>
      <c r="CN74" s="16">
        <f>COUNTA(#REF!)</f>
        <v>1</v>
      </c>
      <c r="CO74" s="16">
        <f>COUNTA(#REF!)</f>
        <v>1</v>
      </c>
      <c r="CP74" s="16">
        <f>COUNTA(#REF!)</f>
        <v>1</v>
      </c>
      <c r="CQ74" s="16">
        <f>COUNTA(#REF!)</f>
        <v>1</v>
      </c>
      <c r="CR74" s="16">
        <f>COUNTA(#REF!)</f>
        <v>1</v>
      </c>
      <c r="CS74" s="16">
        <f>COUNTA(#REF!)</f>
        <v>1</v>
      </c>
      <c r="CT74" s="16">
        <f>COUNTA(#REF!)</f>
        <v>1</v>
      </c>
      <c r="CU74" s="85">
        <f t="shared" si="37"/>
        <v>10000111111</v>
      </c>
      <c r="CV74" s="84">
        <f t="shared" si="46"/>
        <v>0</v>
      </c>
      <c r="CW74" s="16">
        <f t="shared" si="47"/>
        <v>0</v>
      </c>
    </row>
    <row r="75" spans="1:101" ht="16.5" hidden="1" customHeight="1" x14ac:dyDescent="0.25">
      <c r="A75" s="134" t="e">
        <f t="shared" si="36"/>
        <v>#REF!</v>
      </c>
      <c r="B75" s="87"/>
      <c r="C75" s="88"/>
      <c r="D75" s="88"/>
      <c r="E75" s="135"/>
      <c r="F75" s="90"/>
      <c r="G75" s="91"/>
      <c r="H75" s="91"/>
      <c r="I75" s="91"/>
      <c r="J75" s="91"/>
      <c r="K75" s="91"/>
      <c r="L75" s="91"/>
      <c r="M75" s="91"/>
      <c r="N75" s="92"/>
      <c r="O75" s="92"/>
      <c r="P75" s="92"/>
      <c r="Q75" s="92"/>
      <c r="R75" s="92"/>
      <c r="S75" s="92"/>
      <c r="T75" s="92"/>
      <c r="U75" s="92"/>
      <c r="V75" s="93"/>
      <c r="W75" s="94"/>
      <c r="X75" s="94"/>
      <c r="Y75" s="94"/>
      <c r="Z75" s="94"/>
      <c r="AA75" s="94"/>
      <c r="AB75" s="94"/>
      <c r="AC75" s="94"/>
      <c r="AD75" s="136"/>
      <c r="AE75" s="136"/>
      <c r="AF75" s="136"/>
      <c r="AG75" s="136"/>
      <c r="AH75" s="136"/>
      <c r="AI75" s="136"/>
      <c r="AJ75" s="136"/>
      <c r="AK75" s="95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136"/>
      <c r="AW75" s="95"/>
      <c r="AX75" s="94"/>
      <c r="AY75" s="94"/>
      <c r="AZ75" s="94"/>
      <c r="BA75" s="94"/>
      <c r="BB75" s="94"/>
      <c r="BC75" s="96"/>
      <c r="BD75" s="96"/>
      <c r="BE75" s="96"/>
      <c r="BF75" s="96"/>
      <c r="BG75" s="97"/>
      <c r="BH75" s="94"/>
      <c r="BI75" s="94"/>
      <c r="BJ75" s="94"/>
      <c r="BK75" s="94"/>
      <c r="BL75" s="94"/>
      <c r="BM75" s="94"/>
      <c r="BN75" s="94"/>
      <c r="BO75" s="94"/>
      <c r="BP75" s="94"/>
      <c r="BQ75" s="136"/>
      <c r="BR75" s="136"/>
      <c r="BS75" s="137"/>
      <c r="BT75" s="138"/>
      <c r="BU75" s="137" t="str">
        <f>IF(BT75=0,"-",VLOOKUP(BT75,#REF!,2))</f>
        <v>-</v>
      </c>
      <c r="BV75" s="139"/>
      <c r="BW75" s="80"/>
      <c r="BX75" s="81">
        <f t="shared" si="17"/>
        <v>0</v>
      </c>
      <c r="BY75" s="81" t="str">
        <f t="shared" si="22"/>
        <v>-</v>
      </c>
      <c r="BZ75" s="81" t="str">
        <f t="shared" si="23"/>
        <v>-</v>
      </c>
      <c r="CA75" s="81" t="str">
        <f t="shared" si="24"/>
        <v>-</v>
      </c>
      <c r="CB75" s="81" t="str">
        <f t="shared" si="25"/>
        <v>-</v>
      </c>
      <c r="CC75" s="81" t="str">
        <f t="shared" si="26"/>
        <v>-</v>
      </c>
      <c r="CD75" s="81" t="str">
        <f t="shared" si="27"/>
        <v>-</v>
      </c>
      <c r="CE75" s="81" t="str">
        <f t="shared" si="28"/>
        <v>-</v>
      </c>
      <c r="CF75" s="80"/>
      <c r="CG75" s="82"/>
      <c r="CI75" s="83">
        <f t="shared" si="41"/>
        <v>0</v>
      </c>
      <c r="CJ75" s="84">
        <f t="shared" si="42"/>
        <v>0</v>
      </c>
      <c r="CK75" s="16">
        <f t="shared" si="43"/>
        <v>0</v>
      </c>
      <c r="CL75" s="16">
        <f t="shared" si="44"/>
        <v>0</v>
      </c>
      <c r="CM75" s="16">
        <f t="shared" si="45"/>
        <v>0</v>
      </c>
      <c r="CN75" s="16">
        <f>COUNTA(#REF!)</f>
        <v>1</v>
      </c>
      <c r="CO75" s="16">
        <f>COUNTA(#REF!)</f>
        <v>1</v>
      </c>
      <c r="CP75" s="16">
        <f>COUNTA(#REF!)</f>
        <v>1</v>
      </c>
      <c r="CQ75" s="16">
        <f>COUNTA(#REF!)</f>
        <v>1</v>
      </c>
      <c r="CR75" s="16">
        <f>COUNTA(#REF!)</f>
        <v>1</v>
      </c>
      <c r="CS75" s="16">
        <f>COUNTA(#REF!)</f>
        <v>1</v>
      </c>
      <c r="CT75" s="16">
        <f>COUNTA(#REF!)</f>
        <v>1</v>
      </c>
      <c r="CU75" s="85">
        <f t="shared" si="37"/>
        <v>10000111111</v>
      </c>
      <c r="CV75" s="84">
        <f t="shared" si="46"/>
        <v>0</v>
      </c>
      <c r="CW75" s="16">
        <f t="shared" si="47"/>
        <v>0</v>
      </c>
    </row>
    <row r="76" spans="1:101" ht="16.5" hidden="1" customHeight="1" x14ac:dyDescent="0.25">
      <c r="A76" s="134" t="e">
        <f t="shared" si="36"/>
        <v>#REF!</v>
      </c>
      <c r="B76" s="87"/>
      <c r="C76" s="88"/>
      <c r="D76" s="88"/>
      <c r="E76" s="135"/>
      <c r="F76" s="90"/>
      <c r="G76" s="91"/>
      <c r="H76" s="91"/>
      <c r="I76" s="91"/>
      <c r="J76" s="91"/>
      <c r="K76" s="91"/>
      <c r="L76" s="91"/>
      <c r="M76" s="91"/>
      <c r="N76" s="92"/>
      <c r="O76" s="92"/>
      <c r="P76" s="92"/>
      <c r="Q76" s="92"/>
      <c r="R76" s="92"/>
      <c r="S76" s="92"/>
      <c r="T76" s="92"/>
      <c r="U76" s="92"/>
      <c r="V76" s="93"/>
      <c r="W76" s="94"/>
      <c r="X76" s="94"/>
      <c r="Y76" s="94"/>
      <c r="Z76" s="94"/>
      <c r="AA76" s="94"/>
      <c r="AB76" s="94"/>
      <c r="AC76" s="94"/>
      <c r="AD76" s="136"/>
      <c r="AE76" s="136"/>
      <c r="AF76" s="136"/>
      <c r="AG76" s="136"/>
      <c r="AH76" s="136"/>
      <c r="AI76" s="136"/>
      <c r="AJ76" s="136"/>
      <c r="AK76" s="95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136"/>
      <c r="AW76" s="95"/>
      <c r="AX76" s="94"/>
      <c r="AY76" s="94"/>
      <c r="AZ76" s="94"/>
      <c r="BA76" s="94"/>
      <c r="BB76" s="94"/>
      <c r="BC76" s="96"/>
      <c r="BD76" s="96"/>
      <c r="BE76" s="96"/>
      <c r="BF76" s="96"/>
      <c r="BG76" s="97"/>
      <c r="BH76" s="94"/>
      <c r="BI76" s="94"/>
      <c r="BJ76" s="94"/>
      <c r="BK76" s="94"/>
      <c r="BL76" s="94"/>
      <c r="BM76" s="94"/>
      <c r="BN76" s="94"/>
      <c r="BO76" s="94"/>
      <c r="BP76" s="94"/>
      <c r="BQ76" s="136"/>
      <c r="BR76" s="136"/>
      <c r="BS76" s="137"/>
      <c r="BT76" s="138"/>
      <c r="BU76" s="137" t="str">
        <f>IF(BT76=0,"-",VLOOKUP(BT76,#REF!,2))</f>
        <v>-</v>
      </c>
      <c r="BV76" s="139"/>
      <c r="BW76" s="80"/>
      <c r="BX76" s="81">
        <f t="shared" si="17"/>
        <v>0</v>
      </c>
      <c r="BY76" s="81" t="str">
        <f t="shared" si="22"/>
        <v>-</v>
      </c>
      <c r="BZ76" s="81" t="str">
        <f t="shared" si="23"/>
        <v>-</v>
      </c>
      <c r="CA76" s="81" t="str">
        <f t="shared" si="24"/>
        <v>-</v>
      </c>
      <c r="CB76" s="81" t="str">
        <f t="shared" si="25"/>
        <v>-</v>
      </c>
      <c r="CC76" s="81" t="str">
        <f t="shared" si="26"/>
        <v>-</v>
      </c>
      <c r="CD76" s="81" t="str">
        <f t="shared" si="27"/>
        <v>-</v>
      </c>
      <c r="CE76" s="81" t="str">
        <f t="shared" si="28"/>
        <v>-</v>
      </c>
      <c r="CF76" s="80"/>
      <c r="CG76" s="82"/>
      <c r="CI76" s="83">
        <f t="shared" si="41"/>
        <v>0</v>
      </c>
      <c r="CJ76" s="84">
        <f t="shared" si="42"/>
        <v>0</v>
      </c>
      <c r="CK76" s="16">
        <f t="shared" si="43"/>
        <v>0</v>
      </c>
      <c r="CL76" s="16">
        <f t="shared" si="44"/>
        <v>0</v>
      </c>
      <c r="CM76" s="16">
        <f t="shared" si="45"/>
        <v>0</v>
      </c>
      <c r="CN76" s="16">
        <f>COUNTA(#REF!)</f>
        <v>1</v>
      </c>
      <c r="CO76" s="16">
        <f>COUNTA(#REF!)</f>
        <v>1</v>
      </c>
      <c r="CP76" s="16">
        <f>COUNTA(#REF!)</f>
        <v>1</v>
      </c>
      <c r="CQ76" s="16">
        <f>COUNTA(#REF!)</f>
        <v>1</v>
      </c>
      <c r="CR76" s="16">
        <f>COUNTA(#REF!)</f>
        <v>1</v>
      </c>
      <c r="CS76" s="16">
        <f>COUNTA(#REF!)</f>
        <v>1</v>
      </c>
      <c r="CT76" s="16">
        <f>COUNTA(#REF!)</f>
        <v>1</v>
      </c>
      <c r="CU76" s="85">
        <f t="shared" si="37"/>
        <v>10000111111</v>
      </c>
      <c r="CV76" s="84">
        <f t="shared" si="46"/>
        <v>0</v>
      </c>
      <c r="CW76" s="16">
        <f t="shared" si="47"/>
        <v>0</v>
      </c>
    </row>
    <row r="77" spans="1:101" ht="16.5" hidden="1" customHeight="1" x14ac:dyDescent="0.25">
      <c r="A77" s="134" t="e">
        <f t="shared" si="36"/>
        <v>#REF!</v>
      </c>
      <c r="B77" s="87"/>
      <c r="C77" s="88"/>
      <c r="D77" s="88"/>
      <c r="E77" s="135"/>
      <c r="F77" s="90"/>
      <c r="G77" s="91"/>
      <c r="H77" s="91"/>
      <c r="I77" s="91"/>
      <c r="J77" s="91"/>
      <c r="K77" s="91"/>
      <c r="L77" s="91"/>
      <c r="M77" s="91"/>
      <c r="N77" s="92"/>
      <c r="O77" s="92"/>
      <c r="P77" s="92"/>
      <c r="Q77" s="92"/>
      <c r="R77" s="92"/>
      <c r="S77" s="92"/>
      <c r="T77" s="92"/>
      <c r="U77" s="92"/>
      <c r="V77" s="93"/>
      <c r="W77" s="94"/>
      <c r="X77" s="94"/>
      <c r="Y77" s="94"/>
      <c r="Z77" s="94"/>
      <c r="AA77" s="94"/>
      <c r="AB77" s="94"/>
      <c r="AC77" s="94"/>
      <c r="AD77" s="136"/>
      <c r="AE77" s="136"/>
      <c r="AF77" s="136"/>
      <c r="AG77" s="136"/>
      <c r="AH77" s="136"/>
      <c r="AI77" s="136"/>
      <c r="AJ77" s="136"/>
      <c r="AK77" s="95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36"/>
      <c r="AW77" s="95"/>
      <c r="AX77" s="94"/>
      <c r="AY77" s="94"/>
      <c r="AZ77" s="94"/>
      <c r="BA77" s="94"/>
      <c r="BB77" s="94"/>
      <c r="BC77" s="96"/>
      <c r="BD77" s="96"/>
      <c r="BE77" s="96"/>
      <c r="BF77" s="96"/>
      <c r="BG77" s="97"/>
      <c r="BH77" s="94"/>
      <c r="BI77" s="94"/>
      <c r="BJ77" s="94"/>
      <c r="BK77" s="94"/>
      <c r="BL77" s="94"/>
      <c r="BM77" s="94"/>
      <c r="BN77" s="94"/>
      <c r="BO77" s="94"/>
      <c r="BP77" s="94"/>
      <c r="BQ77" s="136"/>
      <c r="BR77" s="136"/>
      <c r="BS77" s="137"/>
      <c r="BT77" s="138"/>
      <c r="BU77" s="137" t="str">
        <f>IF(BT77=0,"-",VLOOKUP(BT77,#REF!,2))</f>
        <v>-</v>
      </c>
      <c r="BV77" s="139"/>
      <c r="BW77" s="80"/>
      <c r="BX77" s="81">
        <f t="shared" si="17"/>
        <v>0</v>
      </c>
      <c r="BY77" s="81" t="str">
        <f t="shared" ref="BY77:BY87" si="48">IF(AND(BS77&gt;3,BS77&lt;=6),200,"-")</f>
        <v>-</v>
      </c>
      <c r="BZ77" s="81" t="str">
        <f t="shared" ref="BZ77:BZ87" si="49">IF(AND(BS77&gt;6,BS77&lt;=9),300,"-")</f>
        <v>-</v>
      </c>
      <c r="CA77" s="81" t="str">
        <f t="shared" ref="CA77:CA87" si="50">IF(AND(BS77&gt;9,BS77&lt;=12),400,"-")</f>
        <v>-</v>
      </c>
      <c r="CB77" s="81" t="str">
        <f t="shared" ref="CB77:CB87" si="51">IF(AND(BS77&gt;12,BS77&lt;=15),500,"-")</f>
        <v>-</v>
      </c>
      <c r="CC77" s="81" t="str">
        <f t="shared" ref="CC77:CC87" si="52">IF(AND(BS77&gt;15,BS77&lt;=18),600,"-")</f>
        <v>-</v>
      </c>
      <c r="CD77" s="81" t="str">
        <f t="shared" ref="CD77:CD87" si="53">IF(AND(BS77&gt;18,BS77&lt;=21),700,"-")</f>
        <v>-</v>
      </c>
      <c r="CE77" s="81" t="str">
        <f t="shared" ref="CE77:CE87" si="54">IF(AND(BS77&gt;21,BS77&lt;=24),800,"-")</f>
        <v>-</v>
      </c>
      <c r="CF77" s="80"/>
      <c r="CG77" s="82"/>
      <c r="CI77" s="83">
        <f t="shared" si="41"/>
        <v>0</v>
      </c>
      <c r="CJ77" s="84">
        <f t="shared" si="42"/>
        <v>0</v>
      </c>
      <c r="CK77" s="16">
        <f t="shared" si="43"/>
        <v>0</v>
      </c>
      <c r="CL77" s="16">
        <f t="shared" si="44"/>
        <v>0</v>
      </c>
      <c r="CM77" s="16">
        <f t="shared" si="45"/>
        <v>0</v>
      </c>
      <c r="CN77" s="16">
        <f>COUNTA(#REF!)</f>
        <v>1</v>
      </c>
      <c r="CO77" s="16">
        <f>COUNTA(#REF!)</f>
        <v>1</v>
      </c>
      <c r="CP77" s="16">
        <f>COUNTA(#REF!)</f>
        <v>1</v>
      </c>
      <c r="CQ77" s="16">
        <f>COUNTA(#REF!)</f>
        <v>1</v>
      </c>
      <c r="CR77" s="16">
        <f>COUNTA(#REF!)</f>
        <v>1</v>
      </c>
      <c r="CS77" s="16">
        <f>COUNTA(#REF!)</f>
        <v>1</v>
      </c>
      <c r="CT77" s="16">
        <f>COUNTA(#REF!)</f>
        <v>1</v>
      </c>
      <c r="CU77" s="85">
        <f t="shared" si="37"/>
        <v>10000111111</v>
      </c>
      <c r="CV77" s="84">
        <f t="shared" si="46"/>
        <v>0</v>
      </c>
      <c r="CW77" s="16">
        <f t="shared" si="47"/>
        <v>0</v>
      </c>
    </row>
    <row r="78" spans="1:101" ht="16.5" hidden="1" customHeight="1" x14ac:dyDescent="0.25">
      <c r="A78" s="134" t="e">
        <f t="shared" si="36"/>
        <v>#REF!</v>
      </c>
      <c r="B78" s="87"/>
      <c r="C78" s="88"/>
      <c r="D78" s="88"/>
      <c r="E78" s="135"/>
      <c r="F78" s="90"/>
      <c r="G78" s="91"/>
      <c r="H78" s="91"/>
      <c r="I78" s="91"/>
      <c r="J78" s="91"/>
      <c r="K78" s="91"/>
      <c r="L78" s="91"/>
      <c r="M78" s="91"/>
      <c r="N78" s="92"/>
      <c r="O78" s="92"/>
      <c r="P78" s="92"/>
      <c r="Q78" s="92"/>
      <c r="R78" s="92"/>
      <c r="S78" s="92"/>
      <c r="T78" s="92"/>
      <c r="U78" s="92"/>
      <c r="V78" s="93"/>
      <c r="W78" s="94"/>
      <c r="X78" s="94"/>
      <c r="Y78" s="94"/>
      <c r="Z78" s="94"/>
      <c r="AA78" s="94"/>
      <c r="AB78" s="94"/>
      <c r="AC78" s="94"/>
      <c r="AD78" s="136"/>
      <c r="AE78" s="136"/>
      <c r="AF78" s="136"/>
      <c r="AG78" s="136"/>
      <c r="AH78" s="136"/>
      <c r="AI78" s="136"/>
      <c r="AJ78" s="136"/>
      <c r="AK78" s="95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136"/>
      <c r="AW78" s="95"/>
      <c r="AX78" s="94"/>
      <c r="AY78" s="94"/>
      <c r="AZ78" s="94"/>
      <c r="BA78" s="94"/>
      <c r="BB78" s="94"/>
      <c r="BC78" s="96"/>
      <c r="BD78" s="96"/>
      <c r="BE78" s="96"/>
      <c r="BF78" s="96"/>
      <c r="BG78" s="97"/>
      <c r="BH78" s="94"/>
      <c r="BI78" s="94"/>
      <c r="BJ78" s="94"/>
      <c r="BK78" s="94"/>
      <c r="BL78" s="94"/>
      <c r="BM78" s="94"/>
      <c r="BN78" s="94"/>
      <c r="BO78" s="94"/>
      <c r="BP78" s="94"/>
      <c r="BQ78" s="136"/>
      <c r="BR78" s="136"/>
      <c r="BS78" s="137"/>
      <c r="BT78" s="138"/>
      <c r="BU78" s="137" t="str">
        <f>IF(BT78=0,"-",VLOOKUP(BT78,#REF!,2))</f>
        <v>-</v>
      </c>
      <c r="BV78" s="139"/>
      <c r="BW78" s="80"/>
      <c r="BX78" s="81">
        <f t="shared" ref="BX78:BX87" si="55">IF($BS78=0,0,IF(AND($BS78&gt;=0,$BS78&lt;=3),100,0))</f>
        <v>0</v>
      </c>
      <c r="BY78" s="81" t="str">
        <f t="shared" si="48"/>
        <v>-</v>
      </c>
      <c r="BZ78" s="81" t="str">
        <f t="shared" si="49"/>
        <v>-</v>
      </c>
      <c r="CA78" s="81" t="str">
        <f t="shared" si="50"/>
        <v>-</v>
      </c>
      <c r="CB78" s="81" t="str">
        <f t="shared" si="51"/>
        <v>-</v>
      </c>
      <c r="CC78" s="81" t="str">
        <f t="shared" si="52"/>
        <v>-</v>
      </c>
      <c r="CD78" s="81" t="str">
        <f t="shared" si="53"/>
        <v>-</v>
      </c>
      <c r="CE78" s="81" t="str">
        <f t="shared" si="54"/>
        <v>-</v>
      </c>
      <c r="CF78" s="80"/>
      <c r="CG78" s="82"/>
      <c r="CI78" s="83">
        <f t="shared" si="41"/>
        <v>0</v>
      </c>
      <c r="CJ78" s="84">
        <f t="shared" si="42"/>
        <v>0</v>
      </c>
      <c r="CK78" s="16">
        <f t="shared" si="43"/>
        <v>0</v>
      </c>
      <c r="CL78" s="16">
        <f t="shared" si="44"/>
        <v>0</v>
      </c>
      <c r="CM78" s="16">
        <f t="shared" si="45"/>
        <v>0</v>
      </c>
      <c r="CN78" s="16">
        <f>COUNTA(#REF!)</f>
        <v>1</v>
      </c>
      <c r="CO78" s="16">
        <f>COUNTA(#REF!)</f>
        <v>1</v>
      </c>
      <c r="CP78" s="16">
        <f>COUNTA(#REF!)</f>
        <v>1</v>
      </c>
      <c r="CQ78" s="16">
        <f>COUNTA(#REF!)</f>
        <v>1</v>
      </c>
      <c r="CR78" s="16">
        <f>COUNTA(#REF!)</f>
        <v>1</v>
      </c>
      <c r="CS78" s="16">
        <f>COUNTA(#REF!)</f>
        <v>1</v>
      </c>
      <c r="CT78" s="16">
        <f>COUNTA(#REF!)</f>
        <v>1</v>
      </c>
      <c r="CU78" s="85">
        <f t="shared" si="37"/>
        <v>10000111111</v>
      </c>
      <c r="CV78" s="84">
        <f t="shared" si="46"/>
        <v>0</v>
      </c>
      <c r="CW78" s="16">
        <f t="shared" si="47"/>
        <v>0</v>
      </c>
    </row>
    <row r="79" spans="1:101" ht="16.5" hidden="1" customHeight="1" x14ac:dyDescent="0.25">
      <c r="A79" s="134" t="e">
        <f t="shared" si="36"/>
        <v>#REF!</v>
      </c>
      <c r="B79" s="87"/>
      <c r="C79" s="88"/>
      <c r="D79" s="88"/>
      <c r="E79" s="135"/>
      <c r="F79" s="90"/>
      <c r="G79" s="91"/>
      <c r="H79" s="91"/>
      <c r="I79" s="91"/>
      <c r="J79" s="91"/>
      <c r="K79" s="91"/>
      <c r="L79" s="91"/>
      <c r="M79" s="91"/>
      <c r="N79" s="92"/>
      <c r="O79" s="92"/>
      <c r="P79" s="92"/>
      <c r="Q79" s="92"/>
      <c r="R79" s="92"/>
      <c r="S79" s="92"/>
      <c r="T79" s="92"/>
      <c r="U79" s="92"/>
      <c r="V79" s="93"/>
      <c r="W79" s="94"/>
      <c r="X79" s="94"/>
      <c r="Y79" s="94"/>
      <c r="Z79" s="94"/>
      <c r="AA79" s="94"/>
      <c r="AB79" s="94"/>
      <c r="AC79" s="94"/>
      <c r="AD79" s="136"/>
      <c r="AE79" s="136"/>
      <c r="AF79" s="136"/>
      <c r="AG79" s="136"/>
      <c r="AH79" s="136"/>
      <c r="AI79" s="136"/>
      <c r="AJ79" s="136"/>
      <c r="AK79" s="95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136"/>
      <c r="AW79" s="95"/>
      <c r="AX79" s="94"/>
      <c r="AY79" s="94"/>
      <c r="AZ79" s="94"/>
      <c r="BA79" s="94"/>
      <c r="BB79" s="94"/>
      <c r="BC79" s="96"/>
      <c r="BD79" s="96"/>
      <c r="BE79" s="96"/>
      <c r="BF79" s="96"/>
      <c r="BG79" s="97"/>
      <c r="BH79" s="94"/>
      <c r="BI79" s="94"/>
      <c r="BJ79" s="94"/>
      <c r="BK79" s="94"/>
      <c r="BL79" s="94"/>
      <c r="BM79" s="94"/>
      <c r="BN79" s="94"/>
      <c r="BO79" s="94"/>
      <c r="BP79" s="94"/>
      <c r="BQ79" s="136"/>
      <c r="BR79" s="136"/>
      <c r="BS79" s="137"/>
      <c r="BT79" s="138"/>
      <c r="BU79" s="137" t="str">
        <f>IF(BT79=0,"-",VLOOKUP(BT79,#REF!,2))</f>
        <v>-</v>
      </c>
      <c r="BV79" s="139"/>
      <c r="BW79" s="80"/>
      <c r="BX79" s="81">
        <f t="shared" si="55"/>
        <v>0</v>
      </c>
      <c r="BY79" s="81" t="str">
        <f t="shared" si="48"/>
        <v>-</v>
      </c>
      <c r="BZ79" s="81" t="str">
        <f t="shared" si="49"/>
        <v>-</v>
      </c>
      <c r="CA79" s="81" t="str">
        <f t="shared" si="50"/>
        <v>-</v>
      </c>
      <c r="CB79" s="81" t="str">
        <f t="shared" si="51"/>
        <v>-</v>
      </c>
      <c r="CC79" s="81" t="str">
        <f t="shared" si="52"/>
        <v>-</v>
      </c>
      <c r="CD79" s="81" t="str">
        <f t="shared" si="53"/>
        <v>-</v>
      </c>
      <c r="CE79" s="81" t="str">
        <f t="shared" si="54"/>
        <v>-</v>
      </c>
      <c r="CF79" s="80"/>
      <c r="CG79" s="82"/>
      <c r="CI79" s="83">
        <f t="shared" si="41"/>
        <v>0</v>
      </c>
      <c r="CJ79" s="84">
        <f t="shared" si="42"/>
        <v>0</v>
      </c>
      <c r="CK79" s="16">
        <f t="shared" si="43"/>
        <v>0</v>
      </c>
      <c r="CL79" s="16">
        <f t="shared" si="44"/>
        <v>0</v>
      </c>
      <c r="CM79" s="16">
        <f t="shared" si="45"/>
        <v>0</v>
      </c>
      <c r="CN79" s="16">
        <f>COUNTA(#REF!)</f>
        <v>1</v>
      </c>
      <c r="CO79" s="16">
        <f>COUNTA(#REF!)</f>
        <v>1</v>
      </c>
      <c r="CP79" s="16">
        <f>COUNTA(#REF!)</f>
        <v>1</v>
      </c>
      <c r="CQ79" s="16">
        <f>COUNTA(#REF!)</f>
        <v>1</v>
      </c>
      <c r="CR79" s="16">
        <f>COUNTA(#REF!)</f>
        <v>1</v>
      </c>
      <c r="CS79" s="16">
        <f>COUNTA(#REF!)</f>
        <v>1</v>
      </c>
      <c r="CT79" s="16">
        <f>COUNTA(#REF!)</f>
        <v>1</v>
      </c>
      <c r="CU79" s="85">
        <f t="shared" si="37"/>
        <v>10000111111</v>
      </c>
      <c r="CV79" s="84">
        <f t="shared" si="46"/>
        <v>0</v>
      </c>
      <c r="CW79" s="16">
        <f t="shared" si="47"/>
        <v>0</v>
      </c>
    </row>
    <row r="80" spans="1:101" ht="16.5" hidden="1" customHeight="1" x14ac:dyDescent="0.25">
      <c r="A80" s="134" t="e">
        <f t="shared" si="36"/>
        <v>#REF!</v>
      </c>
      <c r="B80" s="87"/>
      <c r="C80" s="88"/>
      <c r="D80" s="88"/>
      <c r="E80" s="140"/>
      <c r="F80" s="90"/>
      <c r="G80" s="91"/>
      <c r="H80" s="91"/>
      <c r="I80" s="91"/>
      <c r="J80" s="91"/>
      <c r="K80" s="91"/>
      <c r="L80" s="91"/>
      <c r="M80" s="91"/>
      <c r="N80" s="92"/>
      <c r="O80" s="92"/>
      <c r="P80" s="92"/>
      <c r="Q80" s="92"/>
      <c r="R80" s="92"/>
      <c r="S80" s="92"/>
      <c r="T80" s="92"/>
      <c r="U80" s="92"/>
      <c r="V80" s="91"/>
      <c r="W80" s="92"/>
      <c r="X80" s="92"/>
      <c r="Y80" s="92"/>
      <c r="Z80" s="92"/>
      <c r="AA80" s="92"/>
      <c r="AB80" s="92"/>
      <c r="AC80" s="92"/>
      <c r="AD80" s="144"/>
      <c r="AE80" s="144"/>
      <c r="AF80" s="144"/>
      <c r="AG80" s="144"/>
      <c r="AH80" s="144"/>
      <c r="AI80" s="144"/>
      <c r="AJ80" s="144"/>
      <c r="AK80" s="141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144"/>
      <c r="AW80" s="141"/>
      <c r="AX80" s="92"/>
      <c r="AY80" s="92"/>
      <c r="AZ80" s="92"/>
      <c r="BA80" s="92"/>
      <c r="BB80" s="92"/>
      <c r="BC80" s="142"/>
      <c r="BD80" s="142"/>
      <c r="BE80" s="142"/>
      <c r="BF80" s="142"/>
      <c r="BG80" s="143"/>
      <c r="BH80" s="92"/>
      <c r="BI80" s="92"/>
      <c r="BJ80" s="92"/>
      <c r="BK80" s="92"/>
      <c r="BL80" s="92"/>
      <c r="BM80" s="92"/>
      <c r="BN80" s="92"/>
      <c r="BO80" s="92"/>
      <c r="BP80" s="92"/>
      <c r="BQ80" s="144"/>
      <c r="BR80" s="144"/>
      <c r="BS80" s="145"/>
      <c r="BT80" s="146"/>
      <c r="BU80" s="137" t="str">
        <f>IF(BT80=0,"-",VLOOKUP(BT80,#REF!,2))</f>
        <v>-</v>
      </c>
      <c r="BV80" s="139"/>
      <c r="BW80" s="80"/>
      <c r="BX80" s="81">
        <f t="shared" si="55"/>
        <v>0</v>
      </c>
      <c r="BY80" s="81" t="str">
        <f t="shared" si="48"/>
        <v>-</v>
      </c>
      <c r="BZ80" s="81" t="str">
        <f t="shared" si="49"/>
        <v>-</v>
      </c>
      <c r="CA80" s="81" t="str">
        <f t="shared" si="50"/>
        <v>-</v>
      </c>
      <c r="CB80" s="81" t="str">
        <f t="shared" si="51"/>
        <v>-</v>
      </c>
      <c r="CC80" s="81" t="str">
        <f t="shared" si="52"/>
        <v>-</v>
      </c>
      <c r="CD80" s="81" t="str">
        <f t="shared" si="53"/>
        <v>-</v>
      </c>
      <c r="CE80" s="81" t="str">
        <f t="shared" si="54"/>
        <v>-</v>
      </c>
      <c r="CF80" s="80"/>
      <c r="CG80" s="82"/>
      <c r="CI80" s="83">
        <f t="shared" si="41"/>
        <v>0</v>
      </c>
      <c r="CJ80" s="84">
        <f t="shared" si="42"/>
        <v>0</v>
      </c>
      <c r="CK80" s="16">
        <f t="shared" si="43"/>
        <v>0</v>
      </c>
      <c r="CL80" s="16">
        <f t="shared" si="44"/>
        <v>0</v>
      </c>
      <c r="CM80" s="16">
        <f t="shared" si="45"/>
        <v>0</v>
      </c>
      <c r="CN80" s="16">
        <f>COUNTA(#REF!)</f>
        <v>1</v>
      </c>
      <c r="CO80" s="16">
        <f>COUNTA(#REF!)</f>
        <v>1</v>
      </c>
      <c r="CP80" s="16">
        <f>COUNTA(#REF!)</f>
        <v>1</v>
      </c>
      <c r="CQ80" s="16">
        <f>COUNTA(#REF!)</f>
        <v>1</v>
      </c>
      <c r="CR80" s="16">
        <f>COUNTA(#REF!)</f>
        <v>1</v>
      </c>
      <c r="CS80" s="16">
        <f>COUNTA(#REF!)</f>
        <v>1</v>
      </c>
      <c r="CT80" s="16">
        <f>COUNTA(#REF!)</f>
        <v>1</v>
      </c>
      <c r="CU80" s="85">
        <f t="shared" si="37"/>
        <v>10000111111</v>
      </c>
      <c r="CV80" s="84">
        <f t="shared" si="46"/>
        <v>0</v>
      </c>
      <c r="CW80" s="16">
        <f t="shared" si="47"/>
        <v>0</v>
      </c>
    </row>
    <row r="81" spans="1:101" ht="16.5" hidden="1" customHeight="1" x14ac:dyDescent="0.25">
      <c r="A81" s="134" t="e">
        <f t="shared" si="36"/>
        <v>#REF!</v>
      </c>
      <c r="B81" s="87"/>
      <c r="C81" s="88"/>
      <c r="D81" s="88"/>
      <c r="E81" s="135"/>
      <c r="F81" s="90"/>
      <c r="G81" s="91"/>
      <c r="H81" s="91"/>
      <c r="I81" s="91"/>
      <c r="J81" s="91"/>
      <c r="K81" s="91"/>
      <c r="L81" s="91"/>
      <c r="M81" s="91"/>
      <c r="N81" s="92"/>
      <c r="O81" s="92"/>
      <c r="P81" s="92"/>
      <c r="Q81" s="92"/>
      <c r="R81" s="92"/>
      <c r="S81" s="92"/>
      <c r="T81" s="92"/>
      <c r="U81" s="92"/>
      <c r="V81" s="93"/>
      <c r="W81" s="94"/>
      <c r="X81" s="94"/>
      <c r="Y81" s="94"/>
      <c r="Z81" s="94"/>
      <c r="AA81" s="94"/>
      <c r="AB81" s="94"/>
      <c r="AC81" s="94"/>
      <c r="AD81" s="136"/>
      <c r="AE81" s="136"/>
      <c r="AF81" s="136"/>
      <c r="AG81" s="136"/>
      <c r="AH81" s="136"/>
      <c r="AI81" s="136"/>
      <c r="AJ81" s="136"/>
      <c r="AK81" s="95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136"/>
      <c r="AW81" s="95"/>
      <c r="AX81" s="94"/>
      <c r="AY81" s="94"/>
      <c r="AZ81" s="94"/>
      <c r="BA81" s="94"/>
      <c r="BB81" s="94"/>
      <c r="BC81" s="96"/>
      <c r="BD81" s="96"/>
      <c r="BE81" s="96"/>
      <c r="BF81" s="96"/>
      <c r="BG81" s="97"/>
      <c r="BH81" s="94"/>
      <c r="BI81" s="94"/>
      <c r="BJ81" s="94"/>
      <c r="BK81" s="94"/>
      <c r="BL81" s="94"/>
      <c r="BM81" s="94"/>
      <c r="BN81" s="94"/>
      <c r="BO81" s="94"/>
      <c r="BP81" s="94"/>
      <c r="BQ81" s="136"/>
      <c r="BR81" s="136"/>
      <c r="BS81" s="137"/>
      <c r="BT81" s="138"/>
      <c r="BU81" s="137" t="str">
        <f>IF(BT81=0,"-",VLOOKUP(BT81,#REF!,2))</f>
        <v>-</v>
      </c>
      <c r="BV81" s="139"/>
      <c r="BW81" s="80"/>
      <c r="BX81" s="81">
        <f t="shared" si="55"/>
        <v>0</v>
      </c>
      <c r="BY81" s="81" t="str">
        <f t="shared" si="48"/>
        <v>-</v>
      </c>
      <c r="BZ81" s="81" t="str">
        <f t="shared" si="49"/>
        <v>-</v>
      </c>
      <c r="CA81" s="81" t="str">
        <f t="shared" si="50"/>
        <v>-</v>
      </c>
      <c r="CB81" s="81" t="str">
        <f t="shared" si="51"/>
        <v>-</v>
      </c>
      <c r="CC81" s="81" t="str">
        <f t="shared" si="52"/>
        <v>-</v>
      </c>
      <c r="CD81" s="81" t="str">
        <f t="shared" si="53"/>
        <v>-</v>
      </c>
      <c r="CE81" s="81" t="str">
        <f t="shared" si="54"/>
        <v>-</v>
      </c>
      <c r="CF81" s="80"/>
      <c r="CG81" s="82"/>
      <c r="CI81" s="83">
        <f t="shared" si="41"/>
        <v>0</v>
      </c>
      <c r="CJ81" s="84">
        <f t="shared" si="42"/>
        <v>0</v>
      </c>
      <c r="CK81" s="16">
        <f t="shared" si="43"/>
        <v>0</v>
      </c>
      <c r="CL81" s="16">
        <f t="shared" si="44"/>
        <v>0</v>
      </c>
      <c r="CM81" s="16">
        <f t="shared" si="45"/>
        <v>0</v>
      </c>
      <c r="CN81" s="16">
        <f>COUNTA(#REF!)</f>
        <v>1</v>
      </c>
      <c r="CO81" s="16">
        <f>COUNTA(#REF!)</f>
        <v>1</v>
      </c>
      <c r="CP81" s="16">
        <f>COUNTA(#REF!)</f>
        <v>1</v>
      </c>
      <c r="CQ81" s="16">
        <f>COUNTA(#REF!)</f>
        <v>1</v>
      </c>
      <c r="CR81" s="16">
        <f>COUNTA(#REF!)</f>
        <v>1</v>
      </c>
      <c r="CS81" s="16">
        <f>COUNTA(#REF!)</f>
        <v>1</v>
      </c>
      <c r="CT81" s="16">
        <f>COUNTA(#REF!)</f>
        <v>1</v>
      </c>
      <c r="CU81" s="85">
        <f t="shared" si="37"/>
        <v>10000111111</v>
      </c>
      <c r="CV81" s="84">
        <f t="shared" si="46"/>
        <v>0</v>
      </c>
      <c r="CW81" s="16">
        <f t="shared" si="47"/>
        <v>0</v>
      </c>
    </row>
    <row r="82" spans="1:101" ht="16.5" hidden="1" customHeight="1" x14ac:dyDescent="0.25">
      <c r="A82" s="134" t="e">
        <f t="shared" si="36"/>
        <v>#REF!</v>
      </c>
      <c r="B82" s="87"/>
      <c r="C82" s="88"/>
      <c r="D82" s="88"/>
      <c r="E82" s="135"/>
      <c r="F82" s="90"/>
      <c r="G82" s="91"/>
      <c r="H82" s="91"/>
      <c r="I82" s="91"/>
      <c r="J82" s="91"/>
      <c r="K82" s="91"/>
      <c r="L82" s="91"/>
      <c r="M82" s="91"/>
      <c r="N82" s="92"/>
      <c r="O82" s="92"/>
      <c r="P82" s="92"/>
      <c r="Q82" s="92"/>
      <c r="R82" s="92"/>
      <c r="S82" s="92"/>
      <c r="T82" s="92"/>
      <c r="U82" s="92"/>
      <c r="V82" s="93"/>
      <c r="W82" s="94"/>
      <c r="X82" s="94"/>
      <c r="Y82" s="94"/>
      <c r="Z82" s="94"/>
      <c r="AA82" s="94"/>
      <c r="AB82" s="94"/>
      <c r="AC82" s="94"/>
      <c r="AD82" s="136"/>
      <c r="AE82" s="136"/>
      <c r="AF82" s="136"/>
      <c r="AG82" s="136"/>
      <c r="AH82" s="136"/>
      <c r="AI82" s="136"/>
      <c r="AJ82" s="136"/>
      <c r="AK82" s="95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136"/>
      <c r="AW82" s="95"/>
      <c r="AX82" s="94"/>
      <c r="AY82" s="94"/>
      <c r="AZ82" s="94"/>
      <c r="BA82" s="94"/>
      <c r="BB82" s="94"/>
      <c r="BC82" s="96"/>
      <c r="BD82" s="96"/>
      <c r="BE82" s="96"/>
      <c r="BF82" s="96"/>
      <c r="BG82" s="97"/>
      <c r="BH82" s="94"/>
      <c r="BI82" s="94"/>
      <c r="BJ82" s="94"/>
      <c r="BK82" s="94"/>
      <c r="BL82" s="94"/>
      <c r="BM82" s="94"/>
      <c r="BN82" s="94"/>
      <c r="BO82" s="94"/>
      <c r="BP82" s="94"/>
      <c r="BQ82" s="136"/>
      <c r="BR82" s="136"/>
      <c r="BS82" s="137"/>
      <c r="BT82" s="138"/>
      <c r="BU82" s="137" t="str">
        <f>IF(BT82=0,"-",VLOOKUP(BT82,#REF!,2))</f>
        <v>-</v>
      </c>
      <c r="BV82" s="139"/>
      <c r="BW82" s="80"/>
      <c r="BX82" s="81">
        <f t="shared" si="55"/>
        <v>0</v>
      </c>
      <c r="BY82" s="81" t="str">
        <f t="shared" si="48"/>
        <v>-</v>
      </c>
      <c r="BZ82" s="81" t="str">
        <f t="shared" si="49"/>
        <v>-</v>
      </c>
      <c r="CA82" s="81" t="str">
        <f t="shared" si="50"/>
        <v>-</v>
      </c>
      <c r="CB82" s="81" t="str">
        <f t="shared" si="51"/>
        <v>-</v>
      </c>
      <c r="CC82" s="81" t="str">
        <f t="shared" si="52"/>
        <v>-</v>
      </c>
      <c r="CD82" s="81" t="str">
        <f t="shared" si="53"/>
        <v>-</v>
      </c>
      <c r="CE82" s="81" t="str">
        <f t="shared" si="54"/>
        <v>-</v>
      </c>
      <c r="CF82" s="80"/>
      <c r="CG82" s="82"/>
      <c r="CI82" s="83">
        <f t="shared" si="41"/>
        <v>0</v>
      </c>
      <c r="CJ82" s="84">
        <f t="shared" si="42"/>
        <v>0</v>
      </c>
      <c r="CK82" s="16">
        <f t="shared" si="43"/>
        <v>0</v>
      </c>
      <c r="CL82" s="16">
        <f t="shared" si="44"/>
        <v>0</v>
      </c>
      <c r="CM82" s="16">
        <f t="shared" si="45"/>
        <v>0</v>
      </c>
      <c r="CN82" s="16">
        <f>COUNTA(#REF!)</f>
        <v>1</v>
      </c>
      <c r="CO82" s="16">
        <f>COUNTA(#REF!)</f>
        <v>1</v>
      </c>
      <c r="CP82" s="16">
        <f>COUNTA(#REF!)</f>
        <v>1</v>
      </c>
      <c r="CQ82" s="16">
        <f>COUNTA(#REF!)</f>
        <v>1</v>
      </c>
      <c r="CR82" s="16">
        <f>COUNTA(#REF!)</f>
        <v>1</v>
      </c>
      <c r="CS82" s="16">
        <f>COUNTA(#REF!)</f>
        <v>1</v>
      </c>
      <c r="CT82" s="16">
        <f>COUNTA(#REF!)</f>
        <v>1</v>
      </c>
      <c r="CU82" s="85">
        <f t="shared" si="37"/>
        <v>10000111111</v>
      </c>
      <c r="CV82" s="84">
        <f t="shared" si="46"/>
        <v>0</v>
      </c>
      <c r="CW82" s="16">
        <f t="shared" si="47"/>
        <v>0</v>
      </c>
    </row>
    <row r="83" spans="1:101" ht="16.5" hidden="1" customHeight="1" x14ac:dyDescent="0.25">
      <c r="A83" s="134" t="e">
        <f t="shared" si="36"/>
        <v>#REF!</v>
      </c>
      <c r="B83" s="87"/>
      <c r="C83" s="88"/>
      <c r="D83" s="88"/>
      <c r="E83" s="135"/>
      <c r="F83" s="90"/>
      <c r="G83" s="91"/>
      <c r="H83" s="91"/>
      <c r="I83" s="91"/>
      <c r="J83" s="91"/>
      <c r="K83" s="91"/>
      <c r="L83" s="91"/>
      <c r="M83" s="91"/>
      <c r="N83" s="92"/>
      <c r="O83" s="92"/>
      <c r="P83" s="92"/>
      <c r="Q83" s="92"/>
      <c r="R83" s="92"/>
      <c r="S83" s="92"/>
      <c r="T83" s="92"/>
      <c r="U83" s="92"/>
      <c r="V83" s="93"/>
      <c r="W83" s="94"/>
      <c r="X83" s="94"/>
      <c r="Y83" s="94"/>
      <c r="Z83" s="94"/>
      <c r="AA83" s="94"/>
      <c r="AB83" s="94"/>
      <c r="AC83" s="94"/>
      <c r="AD83" s="136"/>
      <c r="AE83" s="136"/>
      <c r="AF83" s="136"/>
      <c r="AG83" s="136"/>
      <c r="AH83" s="136"/>
      <c r="AI83" s="136"/>
      <c r="AJ83" s="136"/>
      <c r="AK83" s="95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136"/>
      <c r="AW83" s="95"/>
      <c r="AX83" s="94"/>
      <c r="AY83" s="94"/>
      <c r="AZ83" s="94"/>
      <c r="BA83" s="94"/>
      <c r="BB83" s="94"/>
      <c r="BC83" s="96"/>
      <c r="BD83" s="96"/>
      <c r="BE83" s="96"/>
      <c r="BF83" s="96"/>
      <c r="BG83" s="97"/>
      <c r="BH83" s="94"/>
      <c r="BI83" s="94"/>
      <c r="BJ83" s="94"/>
      <c r="BK83" s="94"/>
      <c r="BL83" s="94"/>
      <c r="BM83" s="94"/>
      <c r="BN83" s="94"/>
      <c r="BO83" s="94"/>
      <c r="BP83" s="94"/>
      <c r="BQ83" s="136"/>
      <c r="BR83" s="136"/>
      <c r="BS83" s="137"/>
      <c r="BT83" s="138"/>
      <c r="BU83" s="137" t="str">
        <f>IF(BT83=0,"-",VLOOKUP(BT83,#REF!,2))</f>
        <v>-</v>
      </c>
      <c r="BV83" s="139"/>
      <c r="BW83" s="80"/>
      <c r="BX83" s="81">
        <f t="shared" si="55"/>
        <v>0</v>
      </c>
      <c r="BY83" s="81" t="str">
        <f t="shared" si="48"/>
        <v>-</v>
      </c>
      <c r="BZ83" s="81" t="str">
        <f t="shared" si="49"/>
        <v>-</v>
      </c>
      <c r="CA83" s="81" t="str">
        <f t="shared" si="50"/>
        <v>-</v>
      </c>
      <c r="CB83" s="81" t="str">
        <f t="shared" si="51"/>
        <v>-</v>
      </c>
      <c r="CC83" s="81" t="str">
        <f t="shared" si="52"/>
        <v>-</v>
      </c>
      <c r="CD83" s="81" t="str">
        <f t="shared" si="53"/>
        <v>-</v>
      </c>
      <c r="CE83" s="81" t="str">
        <f t="shared" si="54"/>
        <v>-</v>
      </c>
      <c r="CF83" s="80"/>
      <c r="CG83" s="82"/>
      <c r="CI83" s="83">
        <f t="shared" si="41"/>
        <v>0</v>
      </c>
      <c r="CJ83" s="84">
        <f t="shared" si="42"/>
        <v>0</v>
      </c>
      <c r="CK83" s="16">
        <f t="shared" si="43"/>
        <v>0</v>
      </c>
      <c r="CL83" s="16">
        <f t="shared" si="44"/>
        <v>0</v>
      </c>
      <c r="CM83" s="16">
        <f t="shared" si="45"/>
        <v>0</v>
      </c>
      <c r="CN83" s="16">
        <f>COUNTA(#REF!)</f>
        <v>1</v>
      </c>
      <c r="CO83" s="16">
        <f>COUNTA(#REF!)</f>
        <v>1</v>
      </c>
      <c r="CP83" s="16">
        <f>COUNTA(#REF!)</f>
        <v>1</v>
      </c>
      <c r="CQ83" s="16">
        <f>COUNTA(#REF!)</f>
        <v>1</v>
      </c>
      <c r="CR83" s="16">
        <f>COUNTA(#REF!)</f>
        <v>1</v>
      </c>
      <c r="CS83" s="16">
        <f>COUNTA(#REF!)</f>
        <v>1</v>
      </c>
      <c r="CT83" s="16">
        <f>COUNTA(#REF!)</f>
        <v>1</v>
      </c>
      <c r="CU83" s="85">
        <f t="shared" si="37"/>
        <v>10000111111</v>
      </c>
      <c r="CV83" s="84">
        <f t="shared" si="46"/>
        <v>0</v>
      </c>
      <c r="CW83" s="16">
        <f t="shared" si="47"/>
        <v>0</v>
      </c>
    </row>
    <row r="84" spans="1:101" ht="16.5" hidden="1" customHeight="1" x14ac:dyDescent="0.25">
      <c r="A84" s="134" t="e">
        <f t="shared" si="36"/>
        <v>#REF!</v>
      </c>
      <c r="B84" s="87"/>
      <c r="C84" s="88"/>
      <c r="D84" s="88"/>
      <c r="E84" s="135"/>
      <c r="F84" s="90"/>
      <c r="G84" s="91"/>
      <c r="H84" s="91"/>
      <c r="I84" s="91"/>
      <c r="J84" s="91"/>
      <c r="K84" s="91"/>
      <c r="L84" s="91"/>
      <c r="M84" s="91"/>
      <c r="N84" s="92"/>
      <c r="O84" s="92"/>
      <c r="P84" s="92"/>
      <c r="Q84" s="92"/>
      <c r="R84" s="92"/>
      <c r="S84" s="92"/>
      <c r="T84" s="92"/>
      <c r="U84" s="92"/>
      <c r="V84" s="93"/>
      <c r="W84" s="94"/>
      <c r="X84" s="94"/>
      <c r="Y84" s="94"/>
      <c r="Z84" s="94"/>
      <c r="AA84" s="94"/>
      <c r="AB84" s="94"/>
      <c r="AC84" s="94"/>
      <c r="AD84" s="136"/>
      <c r="AE84" s="136"/>
      <c r="AF84" s="136"/>
      <c r="AG84" s="136"/>
      <c r="AH84" s="136"/>
      <c r="AI84" s="136"/>
      <c r="AJ84" s="136"/>
      <c r="AK84" s="95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136"/>
      <c r="AW84" s="95"/>
      <c r="AX84" s="94"/>
      <c r="AY84" s="94"/>
      <c r="AZ84" s="94"/>
      <c r="BA84" s="94"/>
      <c r="BB84" s="94"/>
      <c r="BC84" s="96"/>
      <c r="BD84" s="96"/>
      <c r="BE84" s="96"/>
      <c r="BF84" s="96"/>
      <c r="BG84" s="97"/>
      <c r="BH84" s="94"/>
      <c r="BI84" s="94"/>
      <c r="BJ84" s="94"/>
      <c r="BK84" s="94"/>
      <c r="BL84" s="94"/>
      <c r="BM84" s="94"/>
      <c r="BN84" s="94"/>
      <c r="BO84" s="94"/>
      <c r="BP84" s="94"/>
      <c r="BQ84" s="136"/>
      <c r="BR84" s="136"/>
      <c r="BS84" s="137"/>
      <c r="BT84" s="138"/>
      <c r="BU84" s="137" t="str">
        <f>IF(BT84=0,"-",VLOOKUP(BT84,#REF!,2))</f>
        <v>-</v>
      </c>
      <c r="BV84" s="139"/>
      <c r="BW84" s="80"/>
      <c r="BX84" s="81">
        <f t="shared" si="55"/>
        <v>0</v>
      </c>
      <c r="BY84" s="81" t="str">
        <f t="shared" si="48"/>
        <v>-</v>
      </c>
      <c r="BZ84" s="81" t="str">
        <f t="shared" si="49"/>
        <v>-</v>
      </c>
      <c r="CA84" s="81" t="str">
        <f t="shared" si="50"/>
        <v>-</v>
      </c>
      <c r="CB84" s="81" t="str">
        <f t="shared" si="51"/>
        <v>-</v>
      </c>
      <c r="CC84" s="81" t="str">
        <f t="shared" si="52"/>
        <v>-</v>
      </c>
      <c r="CD84" s="81" t="str">
        <f t="shared" si="53"/>
        <v>-</v>
      </c>
      <c r="CE84" s="81" t="str">
        <f t="shared" si="54"/>
        <v>-</v>
      </c>
      <c r="CF84" s="80"/>
      <c r="CG84" s="82"/>
      <c r="CI84" s="83">
        <f t="shared" si="41"/>
        <v>0</v>
      </c>
      <c r="CJ84" s="84">
        <f t="shared" si="42"/>
        <v>0</v>
      </c>
      <c r="CK84" s="16">
        <f t="shared" si="43"/>
        <v>0</v>
      </c>
      <c r="CL84" s="16">
        <f t="shared" si="44"/>
        <v>0</v>
      </c>
      <c r="CM84" s="16">
        <f t="shared" si="45"/>
        <v>0</v>
      </c>
      <c r="CN84" s="16">
        <f>COUNTA(#REF!)</f>
        <v>1</v>
      </c>
      <c r="CO84" s="16">
        <f>COUNTA(#REF!)</f>
        <v>1</v>
      </c>
      <c r="CP84" s="16">
        <f>COUNTA(#REF!)</f>
        <v>1</v>
      </c>
      <c r="CQ84" s="16">
        <f>COUNTA(#REF!)</f>
        <v>1</v>
      </c>
      <c r="CR84" s="16">
        <f>COUNTA(#REF!)</f>
        <v>1</v>
      </c>
      <c r="CS84" s="16">
        <f>COUNTA(#REF!)</f>
        <v>1</v>
      </c>
      <c r="CT84" s="16">
        <f>COUNTA(#REF!)</f>
        <v>1</v>
      </c>
      <c r="CU84" s="85">
        <f t="shared" si="37"/>
        <v>10000111111</v>
      </c>
      <c r="CV84" s="84">
        <f t="shared" si="46"/>
        <v>0</v>
      </c>
      <c r="CW84" s="16">
        <f t="shared" si="47"/>
        <v>0</v>
      </c>
    </row>
    <row r="85" spans="1:101" ht="16.5" hidden="1" customHeight="1" x14ac:dyDescent="0.25">
      <c r="A85" s="134" t="e">
        <f t="shared" si="36"/>
        <v>#REF!</v>
      </c>
      <c r="B85" s="87"/>
      <c r="C85" s="88"/>
      <c r="D85" s="88"/>
      <c r="E85" s="135"/>
      <c r="F85" s="90"/>
      <c r="G85" s="91"/>
      <c r="H85" s="91"/>
      <c r="I85" s="91"/>
      <c r="J85" s="91"/>
      <c r="K85" s="91"/>
      <c r="L85" s="91"/>
      <c r="M85" s="91"/>
      <c r="N85" s="92"/>
      <c r="O85" s="92"/>
      <c r="P85" s="92"/>
      <c r="Q85" s="92"/>
      <c r="R85" s="92"/>
      <c r="S85" s="92"/>
      <c r="T85" s="92"/>
      <c r="U85" s="92"/>
      <c r="V85" s="93"/>
      <c r="W85" s="94"/>
      <c r="X85" s="94"/>
      <c r="Y85" s="94"/>
      <c r="Z85" s="94"/>
      <c r="AA85" s="94"/>
      <c r="AB85" s="94"/>
      <c r="AC85" s="94"/>
      <c r="AD85" s="136"/>
      <c r="AE85" s="136"/>
      <c r="AF85" s="136"/>
      <c r="AG85" s="136"/>
      <c r="AH85" s="136"/>
      <c r="AI85" s="136"/>
      <c r="AJ85" s="136"/>
      <c r="AK85" s="95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136"/>
      <c r="AW85" s="95"/>
      <c r="AX85" s="94"/>
      <c r="AY85" s="94"/>
      <c r="AZ85" s="94"/>
      <c r="BA85" s="94"/>
      <c r="BB85" s="94"/>
      <c r="BC85" s="96"/>
      <c r="BD85" s="96"/>
      <c r="BE85" s="96"/>
      <c r="BF85" s="96"/>
      <c r="BG85" s="97"/>
      <c r="BH85" s="94"/>
      <c r="BI85" s="94"/>
      <c r="BJ85" s="94"/>
      <c r="BK85" s="94"/>
      <c r="BL85" s="94"/>
      <c r="BM85" s="94"/>
      <c r="BN85" s="94"/>
      <c r="BO85" s="94"/>
      <c r="BP85" s="94"/>
      <c r="BQ85" s="136"/>
      <c r="BR85" s="136"/>
      <c r="BS85" s="137"/>
      <c r="BT85" s="138"/>
      <c r="BU85" s="137" t="str">
        <f>IF(BT85=0,"-",VLOOKUP(BT85,#REF!,2))</f>
        <v>-</v>
      </c>
      <c r="BV85" s="139"/>
      <c r="BW85" s="80"/>
      <c r="BX85" s="81">
        <f t="shared" si="55"/>
        <v>0</v>
      </c>
      <c r="BY85" s="81" t="str">
        <f t="shared" si="48"/>
        <v>-</v>
      </c>
      <c r="BZ85" s="81" t="str">
        <f t="shared" si="49"/>
        <v>-</v>
      </c>
      <c r="CA85" s="81" t="str">
        <f t="shared" si="50"/>
        <v>-</v>
      </c>
      <c r="CB85" s="81" t="str">
        <f t="shared" si="51"/>
        <v>-</v>
      </c>
      <c r="CC85" s="81" t="str">
        <f t="shared" si="52"/>
        <v>-</v>
      </c>
      <c r="CD85" s="81" t="str">
        <f t="shared" si="53"/>
        <v>-</v>
      </c>
      <c r="CE85" s="81" t="str">
        <f t="shared" si="54"/>
        <v>-</v>
      </c>
      <c r="CF85" s="80"/>
      <c r="CG85" s="82"/>
      <c r="CI85" s="83">
        <f t="shared" si="41"/>
        <v>0</v>
      </c>
      <c r="CJ85" s="84">
        <f t="shared" si="42"/>
        <v>0</v>
      </c>
      <c r="CK85" s="16">
        <f t="shared" si="43"/>
        <v>0</v>
      </c>
      <c r="CL85" s="16">
        <f t="shared" si="44"/>
        <v>0</v>
      </c>
      <c r="CM85" s="16">
        <f t="shared" si="45"/>
        <v>0</v>
      </c>
      <c r="CN85" s="16">
        <f>COUNTA(#REF!)</f>
        <v>1</v>
      </c>
      <c r="CO85" s="16">
        <f>COUNTA(#REF!)</f>
        <v>1</v>
      </c>
      <c r="CP85" s="16">
        <f>COUNTA(#REF!)</f>
        <v>1</v>
      </c>
      <c r="CQ85" s="16">
        <f>COUNTA(#REF!)</f>
        <v>1</v>
      </c>
      <c r="CR85" s="16">
        <f>COUNTA(#REF!)</f>
        <v>1</v>
      </c>
      <c r="CS85" s="16">
        <f>COUNTA(#REF!)</f>
        <v>1</v>
      </c>
      <c r="CT85" s="16">
        <f>COUNTA(#REF!)</f>
        <v>1</v>
      </c>
      <c r="CU85" s="85">
        <f t="shared" si="37"/>
        <v>10000111111</v>
      </c>
      <c r="CV85" s="84">
        <f t="shared" si="46"/>
        <v>0</v>
      </c>
      <c r="CW85" s="16">
        <f t="shared" si="47"/>
        <v>0</v>
      </c>
    </row>
    <row r="86" spans="1:101" ht="16.5" hidden="1" customHeight="1" x14ac:dyDescent="0.25">
      <c r="A86" s="134" t="e">
        <f t="shared" si="36"/>
        <v>#REF!</v>
      </c>
      <c r="B86" s="87"/>
      <c r="C86" s="88"/>
      <c r="D86" s="88"/>
      <c r="E86" s="135"/>
      <c r="F86" s="90"/>
      <c r="G86" s="91"/>
      <c r="H86" s="91"/>
      <c r="I86" s="91"/>
      <c r="J86" s="91"/>
      <c r="K86" s="91"/>
      <c r="L86" s="91"/>
      <c r="M86" s="91"/>
      <c r="N86" s="92"/>
      <c r="O86" s="92"/>
      <c r="P86" s="92"/>
      <c r="Q86" s="92"/>
      <c r="R86" s="92"/>
      <c r="S86" s="92"/>
      <c r="T86" s="92"/>
      <c r="U86" s="92"/>
      <c r="V86" s="93"/>
      <c r="W86" s="94"/>
      <c r="X86" s="94"/>
      <c r="Y86" s="94"/>
      <c r="Z86" s="94"/>
      <c r="AA86" s="94"/>
      <c r="AB86" s="94"/>
      <c r="AC86" s="94"/>
      <c r="AD86" s="136"/>
      <c r="AE86" s="136"/>
      <c r="AF86" s="136"/>
      <c r="AG86" s="136"/>
      <c r="AH86" s="136"/>
      <c r="AI86" s="136"/>
      <c r="AJ86" s="136"/>
      <c r="AK86" s="95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136"/>
      <c r="AW86" s="95"/>
      <c r="AX86" s="94"/>
      <c r="AY86" s="94"/>
      <c r="AZ86" s="94"/>
      <c r="BA86" s="94"/>
      <c r="BB86" s="94"/>
      <c r="BC86" s="96"/>
      <c r="BD86" s="96"/>
      <c r="BE86" s="96"/>
      <c r="BF86" s="96"/>
      <c r="BG86" s="97"/>
      <c r="BH86" s="94"/>
      <c r="BI86" s="94"/>
      <c r="BJ86" s="94"/>
      <c r="BK86" s="94"/>
      <c r="BL86" s="94"/>
      <c r="BM86" s="94"/>
      <c r="BN86" s="94"/>
      <c r="BO86" s="94"/>
      <c r="BP86" s="94"/>
      <c r="BQ86" s="136"/>
      <c r="BR86" s="136"/>
      <c r="BS86" s="137"/>
      <c r="BT86" s="138"/>
      <c r="BU86" s="137" t="str">
        <f>IF(BT86=0,"-",VLOOKUP(BT86,#REF!,2))</f>
        <v>-</v>
      </c>
      <c r="BV86" s="139"/>
      <c r="BW86" s="80"/>
      <c r="BX86" s="81">
        <f t="shared" si="55"/>
        <v>0</v>
      </c>
      <c r="BY86" s="81" t="str">
        <f t="shared" si="48"/>
        <v>-</v>
      </c>
      <c r="BZ86" s="81" t="str">
        <f t="shared" si="49"/>
        <v>-</v>
      </c>
      <c r="CA86" s="81" t="str">
        <f t="shared" si="50"/>
        <v>-</v>
      </c>
      <c r="CB86" s="81" t="str">
        <f t="shared" si="51"/>
        <v>-</v>
      </c>
      <c r="CC86" s="81" t="str">
        <f t="shared" si="52"/>
        <v>-</v>
      </c>
      <c r="CD86" s="81" t="str">
        <f t="shared" si="53"/>
        <v>-</v>
      </c>
      <c r="CE86" s="81" t="str">
        <f t="shared" si="54"/>
        <v>-</v>
      </c>
      <c r="CF86" s="80"/>
      <c r="CG86" s="82"/>
      <c r="CI86" s="83">
        <f t="shared" si="41"/>
        <v>0</v>
      </c>
      <c r="CJ86" s="84">
        <f t="shared" si="42"/>
        <v>0</v>
      </c>
      <c r="CK86" s="16">
        <f t="shared" si="43"/>
        <v>0</v>
      </c>
      <c r="CL86" s="16">
        <f t="shared" si="44"/>
        <v>0</v>
      </c>
      <c r="CM86" s="16">
        <f t="shared" si="45"/>
        <v>0</v>
      </c>
      <c r="CN86" s="16">
        <f>COUNTA(#REF!)</f>
        <v>1</v>
      </c>
      <c r="CO86" s="16">
        <f>COUNTA(#REF!)</f>
        <v>1</v>
      </c>
      <c r="CP86" s="16">
        <f>COUNTA(#REF!)</f>
        <v>1</v>
      </c>
      <c r="CQ86" s="16">
        <f>COUNTA(#REF!)</f>
        <v>1</v>
      </c>
      <c r="CR86" s="16">
        <f>COUNTA(#REF!)</f>
        <v>1</v>
      </c>
      <c r="CS86" s="16">
        <f>COUNTA(#REF!)</f>
        <v>1</v>
      </c>
      <c r="CT86" s="16">
        <f>COUNTA(#REF!)</f>
        <v>1</v>
      </c>
      <c r="CU86" s="85">
        <f t="shared" si="37"/>
        <v>10000111111</v>
      </c>
      <c r="CV86" s="84">
        <f t="shared" si="46"/>
        <v>0</v>
      </c>
      <c r="CW86" s="16">
        <f t="shared" si="47"/>
        <v>0</v>
      </c>
    </row>
    <row r="87" spans="1:101" ht="16.5" hidden="1" customHeight="1" x14ac:dyDescent="0.25">
      <c r="A87" s="148" t="e">
        <f t="shared" si="36"/>
        <v>#REF!</v>
      </c>
      <c r="B87" s="149"/>
      <c r="C87" s="150"/>
      <c r="D87" s="150"/>
      <c r="E87" s="151"/>
      <c r="F87" s="152"/>
      <c r="G87" s="153"/>
      <c r="H87" s="153"/>
      <c r="I87" s="153"/>
      <c r="J87" s="153"/>
      <c r="K87" s="153"/>
      <c r="L87" s="153"/>
      <c r="M87" s="153"/>
      <c r="N87" s="154"/>
      <c r="O87" s="154"/>
      <c r="P87" s="154"/>
      <c r="Q87" s="154"/>
      <c r="R87" s="154"/>
      <c r="S87" s="154"/>
      <c r="T87" s="154"/>
      <c r="U87" s="154"/>
      <c r="V87" s="153"/>
      <c r="W87" s="154"/>
      <c r="X87" s="154"/>
      <c r="Y87" s="154"/>
      <c r="Z87" s="154"/>
      <c r="AA87" s="154"/>
      <c r="AB87" s="154"/>
      <c r="AC87" s="154"/>
      <c r="AD87" s="158"/>
      <c r="AE87" s="158"/>
      <c r="AF87" s="158"/>
      <c r="AG87" s="158"/>
      <c r="AH87" s="158"/>
      <c r="AI87" s="158"/>
      <c r="AJ87" s="158"/>
      <c r="AK87" s="155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8"/>
      <c r="AW87" s="155"/>
      <c r="AX87" s="154"/>
      <c r="AY87" s="154"/>
      <c r="AZ87" s="154"/>
      <c r="BA87" s="154"/>
      <c r="BB87" s="154"/>
      <c r="BC87" s="156"/>
      <c r="BD87" s="156"/>
      <c r="BE87" s="156"/>
      <c r="BF87" s="156"/>
      <c r="BG87" s="157"/>
      <c r="BH87" s="154"/>
      <c r="BI87" s="154"/>
      <c r="BJ87" s="154"/>
      <c r="BK87" s="154"/>
      <c r="BL87" s="154"/>
      <c r="BM87" s="154"/>
      <c r="BN87" s="154"/>
      <c r="BO87" s="154"/>
      <c r="BP87" s="154"/>
      <c r="BQ87" s="158"/>
      <c r="BR87" s="158"/>
      <c r="BS87" s="159"/>
      <c r="BT87" s="160"/>
      <c r="BU87" s="161" t="str">
        <f>IF(BT87=0,"-",VLOOKUP(BT87,#REF!,2))</f>
        <v>-</v>
      </c>
      <c r="BV87" s="162"/>
      <c r="BW87" s="80"/>
      <c r="BX87" s="163">
        <f t="shared" si="55"/>
        <v>0</v>
      </c>
      <c r="BY87" s="163" t="str">
        <f t="shared" si="48"/>
        <v>-</v>
      </c>
      <c r="BZ87" s="163" t="str">
        <f t="shared" si="49"/>
        <v>-</v>
      </c>
      <c r="CA87" s="163" t="str">
        <f t="shared" si="50"/>
        <v>-</v>
      </c>
      <c r="CB87" s="163" t="str">
        <f t="shared" si="51"/>
        <v>-</v>
      </c>
      <c r="CC87" s="163" t="str">
        <f t="shared" si="52"/>
        <v>-</v>
      </c>
      <c r="CD87" s="163" t="str">
        <f t="shared" si="53"/>
        <v>-</v>
      </c>
      <c r="CE87" s="163" t="str">
        <f t="shared" si="54"/>
        <v>-</v>
      </c>
      <c r="CF87" s="80"/>
      <c r="CG87" s="82"/>
      <c r="CI87" s="83">
        <f t="shared" si="41"/>
        <v>0</v>
      </c>
      <c r="CJ87" s="84">
        <f t="shared" si="42"/>
        <v>0</v>
      </c>
      <c r="CK87" s="16">
        <f t="shared" si="43"/>
        <v>0</v>
      </c>
      <c r="CL87" s="16">
        <f t="shared" si="44"/>
        <v>0</v>
      </c>
      <c r="CM87" s="16">
        <f t="shared" si="45"/>
        <v>0</v>
      </c>
      <c r="CN87" s="16">
        <f>COUNTA(#REF!)</f>
        <v>1</v>
      </c>
      <c r="CO87" s="16">
        <f>COUNTA(#REF!)</f>
        <v>1</v>
      </c>
      <c r="CP87" s="16">
        <f>COUNTA(#REF!)</f>
        <v>1</v>
      </c>
      <c r="CQ87" s="16">
        <f>COUNTA(#REF!)</f>
        <v>1</v>
      </c>
      <c r="CR87" s="16">
        <f>COUNTA(#REF!)</f>
        <v>1</v>
      </c>
      <c r="CS87" s="16">
        <f>COUNTA(#REF!)</f>
        <v>1</v>
      </c>
      <c r="CT87" s="16">
        <f>COUNTA(#REF!)</f>
        <v>1</v>
      </c>
      <c r="CU87" s="85">
        <f t="shared" si="37"/>
        <v>10000111111</v>
      </c>
      <c r="CV87" s="84">
        <f t="shared" si="46"/>
        <v>0</v>
      </c>
      <c r="CW87" s="16">
        <f t="shared" si="47"/>
        <v>0</v>
      </c>
    </row>
    <row r="88" spans="1:101" ht="16.5" customHeight="1" thickTop="1" x14ac:dyDescent="0.25">
      <c r="BU88" s="169"/>
    </row>
  </sheetData>
  <protectedRanges>
    <protectedRange sqref="B31:D87 B13:D29" name="Fecha Accidente"/>
    <protectedRange sqref="F31:U87 F13:U29" name="Sección"/>
    <protectedRange sqref="V31:AK87 V13:AK29" name="Naturaleza de la Lesión"/>
    <protectedRange sqref="AL13:AW29 AL31:AW87" name="Parte Afectada"/>
    <protectedRange sqref="AX31:BG87 AX13:BG29" name="Agente de la Lesión"/>
    <protectedRange sqref="BH31:BR87 BH13:BR29" name="Tipo Accidente"/>
    <protectedRange sqref="BS31:BS87 BS13:BS29" name="Hora"/>
    <protectedRange sqref="BT31:BT87 BT13:BT29" name="Dia de la Semana"/>
  </protectedRanges>
  <mergeCells count="53">
    <mergeCell ref="A1:D3"/>
    <mergeCell ref="E1:AD2"/>
    <mergeCell ref="E3:AD3"/>
    <mergeCell ref="A4:D4"/>
    <mergeCell ref="E4:AD4"/>
    <mergeCell ref="A5:D5"/>
    <mergeCell ref="E5:AD5"/>
    <mergeCell ref="A6:D6"/>
    <mergeCell ref="E6:AD6"/>
    <mergeCell ref="F9:F10"/>
    <mergeCell ref="G9:G10"/>
    <mergeCell ref="H9:H10"/>
    <mergeCell ref="I9:I10"/>
    <mergeCell ref="J9:J10"/>
    <mergeCell ref="K9:K10"/>
    <mergeCell ref="B9:D9"/>
    <mergeCell ref="B8:D8"/>
    <mergeCell ref="U9:U10"/>
    <mergeCell ref="AE1:BV1"/>
    <mergeCell ref="AE2:BV6"/>
    <mergeCell ref="BT10:BU10"/>
    <mergeCell ref="M9:M10"/>
    <mergeCell ref="N9:N10"/>
    <mergeCell ref="O9:O10"/>
    <mergeCell ref="P9:P10"/>
    <mergeCell ref="Q9:Q10"/>
    <mergeCell ref="R9:R10"/>
    <mergeCell ref="AD9:AD10"/>
    <mergeCell ref="AE9:AE10"/>
    <mergeCell ref="AF9:AF10"/>
    <mergeCell ref="AG9:AG10"/>
    <mergeCell ref="AH9:AH10"/>
    <mergeCell ref="T9:T10"/>
    <mergeCell ref="BH8:BP9"/>
    <mergeCell ref="L9:L10"/>
    <mergeCell ref="S9:S10"/>
    <mergeCell ref="X9:X10"/>
    <mergeCell ref="Y9:Y10"/>
    <mergeCell ref="Z9:Z10"/>
    <mergeCell ref="AV9:AW9"/>
    <mergeCell ref="V8:AK8"/>
    <mergeCell ref="AL8:AW8"/>
    <mergeCell ref="BQ8:BR9"/>
    <mergeCell ref="AI9:AI10"/>
    <mergeCell ref="AJ9:AJ10"/>
    <mergeCell ref="AK9:AK10"/>
    <mergeCell ref="AR9:AS9"/>
    <mergeCell ref="AT9:AU9"/>
    <mergeCell ref="AL9:AN9"/>
    <mergeCell ref="AO9:AQ9"/>
    <mergeCell ref="AA9:AA10"/>
    <mergeCell ref="AB9:AB10"/>
    <mergeCell ref="AC9:AC10"/>
  </mergeCells>
  <dataValidations count="1">
    <dataValidation allowBlank="1" showInputMessage="1" showErrorMessage="1" promptTitle="DÍA" prompt="Domingo = 1" sqref="BT31:BT87 LP31:LP87 VL31:VL87 AFH31:AFH87 APD31:APD87 AYZ31:AYZ87 BIV31:BIV87 BSR31:BSR87 CCN31:CCN87 CMJ31:CMJ87 CWF31:CWF87 DGB31:DGB87 DPX31:DPX87 DZT31:DZT87 EJP31:EJP87 ETL31:ETL87 FDH31:FDH87 FND31:FND87 FWZ31:FWZ87 GGV31:GGV87 GQR31:GQR87 HAN31:HAN87 HKJ31:HKJ87 HUF31:HUF87 IEB31:IEB87 INX31:INX87 IXT31:IXT87 JHP31:JHP87 JRL31:JRL87 KBH31:KBH87 KLD31:KLD87 KUZ31:KUZ87 LEV31:LEV87 LOR31:LOR87 LYN31:LYN87 MIJ31:MIJ87 MSF31:MSF87 NCB31:NCB87 NLX31:NLX87 NVT31:NVT87 OFP31:OFP87 OPL31:OPL87 OZH31:OZH87 PJD31:PJD87 PSZ31:PSZ87 QCV31:QCV87 QMR31:QMR87 QWN31:QWN87 RGJ31:RGJ87 RQF31:RQF87 SAB31:SAB87 SJX31:SJX87 STT31:STT87 TDP31:TDP87 TNL31:TNL87 TXH31:TXH87 UHD31:UHD87 UQZ31:UQZ87 VAV31:VAV87 VKR31:VKR87 VUN31:VUN87 WEJ31:WEJ87 WOF31:WOF87 WYB31:WYB87 BT65567:BT65623 LP65567:LP65623 VL65567:VL65623 AFH65567:AFH65623 APD65567:APD65623 AYZ65567:AYZ65623 BIV65567:BIV65623 BSR65567:BSR65623 CCN65567:CCN65623 CMJ65567:CMJ65623 CWF65567:CWF65623 DGB65567:DGB65623 DPX65567:DPX65623 DZT65567:DZT65623 EJP65567:EJP65623 ETL65567:ETL65623 FDH65567:FDH65623 FND65567:FND65623 FWZ65567:FWZ65623 GGV65567:GGV65623 GQR65567:GQR65623 HAN65567:HAN65623 HKJ65567:HKJ65623 HUF65567:HUF65623 IEB65567:IEB65623 INX65567:INX65623 IXT65567:IXT65623 JHP65567:JHP65623 JRL65567:JRL65623 KBH65567:KBH65623 KLD65567:KLD65623 KUZ65567:KUZ65623 LEV65567:LEV65623 LOR65567:LOR65623 LYN65567:LYN65623 MIJ65567:MIJ65623 MSF65567:MSF65623 NCB65567:NCB65623 NLX65567:NLX65623 NVT65567:NVT65623 OFP65567:OFP65623 OPL65567:OPL65623 OZH65567:OZH65623 PJD65567:PJD65623 PSZ65567:PSZ65623 QCV65567:QCV65623 QMR65567:QMR65623 QWN65567:QWN65623 RGJ65567:RGJ65623 RQF65567:RQF65623 SAB65567:SAB65623 SJX65567:SJX65623 STT65567:STT65623 TDP65567:TDP65623 TNL65567:TNL65623 TXH65567:TXH65623 UHD65567:UHD65623 UQZ65567:UQZ65623 VAV65567:VAV65623 VKR65567:VKR65623 VUN65567:VUN65623 WEJ65567:WEJ65623 WOF65567:WOF65623 WYB65567:WYB65623 BT131103:BT131159 LP131103:LP131159 VL131103:VL131159 AFH131103:AFH131159 APD131103:APD131159 AYZ131103:AYZ131159 BIV131103:BIV131159 BSR131103:BSR131159 CCN131103:CCN131159 CMJ131103:CMJ131159 CWF131103:CWF131159 DGB131103:DGB131159 DPX131103:DPX131159 DZT131103:DZT131159 EJP131103:EJP131159 ETL131103:ETL131159 FDH131103:FDH131159 FND131103:FND131159 FWZ131103:FWZ131159 GGV131103:GGV131159 GQR131103:GQR131159 HAN131103:HAN131159 HKJ131103:HKJ131159 HUF131103:HUF131159 IEB131103:IEB131159 INX131103:INX131159 IXT131103:IXT131159 JHP131103:JHP131159 JRL131103:JRL131159 KBH131103:KBH131159 KLD131103:KLD131159 KUZ131103:KUZ131159 LEV131103:LEV131159 LOR131103:LOR131159 LYN131103:LYN131159 MIJ131103:MIJ131159 MSF131103:MSF131159 NCB131103:NCB131159 NLX131103:NLX131159 NVT131103:NVT131159 OFP131103:OFP131159 OPL131103:OPL131159 OZH131103:OZH131159 PJD131103:PJD131159 PSZ131103:PSZ131159 QCV131103:QCV131159 QMR131103:QMR131159 QWN131103:QWN131159 RGJ131103:RGJ131159 RQF131103:RQF131159 SAB131103:SAB131159 SJX131103:SJX131159 STT131103:STT131159 TDP131103:TDP131159 TNL131103:TNL131159 TXH131103:TXH131159 UHD131103:UHD131159 UQZ131103:UQZ131159 VAV131103:VAV131159 VKR131103:VKR131159 VUN131103:VUN131159 WEJ131103:WEJ131159 WOF131103:WOF131159 WYB131103:WYB131159 BT196639:BT196695 LP196639:LP196695 VL196639:VL196695 AFH196639:AFH196695 APD196639:APD196695 AYZ196639:AYZ196695 BIV196639:BIV196695 BSR196639:BSR196695 CCN196639:CCN196695 CMJ196639:CMJ196695 CWF196639:CWF196695 DGB196639:DGB196695 DPX196639:DPX196695 DZT196639:DZT196695 EJP196639:EJP196695 ETL196639:ETL196695 FDH196639:FDH196695 FND196639:FND196695 FWZ196639:FWZ196695 GGV196639:GGV196695 GQR196639:GQR196695 HAN196639:HAN196695 HKJ196639:HKJ196695 HUF196639:HUF196695 IEB196639:IEB196695 INX196639:INX196695 IXT196639:IXT196695 JHP196639:JHP196695 JRL196639:JRL196695 KBH196639:KBH196695 KLD196639:KLD196695 KUZ196639:KUZ196695 LEV196639:LEV196695 LOR196639:LOR196695 LYN196639:LYN196695 MIJ196639:MIJ196695 MSF196639:MSF196695 NCB196639:NCB196695 NLX196639:NLX196695 NVT196639:NVT196695 OFP196639:OFP196695 OPL196639:OPL196695 OZH196639:OZH196695 PJD196639:PJD196695 PSZ196639:PSZ196695 QCV196639:QCV196695 QMR196639:QMR196695 QWN196639:QWN196695 RGJ196639:RGJ196695 RQF196639:RQF196695 SAB196639:SAB196695 SJX196639:SJX196695 STT196639:STT196695 TDP196639:TDP196695 TNL196639:TNL196695 TXH196639:TXH196695 UHD196639:UHD196695 UQZ196639:UQZ196695 VAV196639:VAV196695 VKR196639:VKR196695 VUN196639:VUN196695 WEJ196639:WEJ196695 WOF196639:WOF196695 WYB196639:WYB196695 BT262175:BT262231 LP262175:LP262231 VL262175:VL262231 AFH262175:AFH262231 APD262175:APD262231 AYZ262175:AYZ262231 BIV262175:BIV262231 BSR262175:BSR262231 CCN262175:CCN262231 CMJ262175:CMJ262231 CWF262175:CWF262231 DGB262175:DGB262231 DPX262175:DPX262231 DZT262175:DZT262231 EJP262175:EJP262231 ETL262175:ETL262231 FDH262175:FDH262231 FND262175:FND262231 FWZ262175:FWZ262231 GGV262175:GGV262231 GQR262175:GQR262231 HAN262175:HAN262231 HKJ262175:HKJ262231 HUF262175:HUF262231 IEB262175:IEB262231 INX262175:INX262231 IXT262175:IXT262231 JHP262175:JHP262231 JRL262175:JRL262231 KBH262175:KBH262231 KLD262175:KLD262231 KUZ262175:KUZ262231 LEV262175:LEV262231 LOR262175:LOR262231 LYN262175:LYN262231 MIJ262175:MIJ262231 MSF262175:MSF262231 NCB262175:NCB262231 NLX262175:NLX262231 NVT262175:NVT262231 OFP262175:OFP262231 OPL262175:OPL262231 OZH262175:OZH262231 PJD262175:PJD262231 PSZ262175:PSZ262231 QCV262175:QCV262231 QMR262175:QMR262231 QWN262175:QWN262231 RGJ262175:RGJ262231 RQF262175:RQF262231 SAB262175:SAB262231 SJX262175:SJX262231 STT262175:STT262231 TDP262175:TDP262231 TNL262175:TNL262231 TXH262175:TXH262231 UHD262175:UHD262231 UQZ262175:UQZ262231 VAV262175:VAV262231 VKR262175:VKR262231 VUN262175:VUN262231 WEJ262175:WEJ262231 WOF262175:WOF262231 WYB262175:WYB262231 BT327711:BT327767 LP327711:LP327767 VL327711:VL327767 AFH327711:AFH327767 APD327711:APD327767 AYZ327711:AYZ327767 BIV327711:BIV327767 BSR327711:BSR327767 CCN327711:CCN327767 CMJ327711:CMJ327767 CWF327711:CWF327767 DGB327711:DGB327767 DPX327711:DPX327767 DZT327711:DZT327767 EJP327711:EJP327767 ETL327711:ETL327767 FDH327711:FDH327767 FND327711:FND327767 FWZ327711:FWZ327767 GGV327711:GGV327767 GQR327711:GQR327767 HAN327711:HAN327767 HKJ327711:HKJ327767 HUF327711:HUF327767 IEB327711:IEB327767 INX327711:INX327767 IXT327711:IXT327767 JHP327711:JHP327767 JRL327711:JRL327767 KBH327711:KBH327767 KLD327711:KLD327767 KUZ327711:KUZ327767 LEV327711:LEV327767 LOR327711:LOR327767 LYN327711:LYN327767 MIJ327711:MIJ327767 MSF327711:MSF327767 NCB327711:NCB327767 NLX327711:NLX327767 NVT327711:NVT327767 OFP327711:OFP327767 OPL327711:OPL327767 OZH327711:OZH327767 PJD327711:PJD327767 PSZ327711:PSZ327767 QCV327711:QCV327767 QMR327711:QMR327767 QWN327711:QWN327767 RGJ327711:RGJ327767 RQF327711:RQF327767 SAB327711:SAB327767 SJX327711:SJX327767 STT327711:STT327767 TDP327711:TDP327767 TNL327711:TNL327767 TXH327711:TXH327767 UHD327711:UHD327767 UQZ327711:UQZ327767 VAV327711:VAV327767 VKR327711:VKR327767 VUN327711:VUN327767 WEJ327711:WEJ327767 WOF327711:WOF327767 WYB327711:WYB327767 BT393247:BT393303 LP393247:LP393303 VL393247:VL393303 AFH393247:AFH393303 APD393247:APD393303 AYZ393247:AYZ393303 BIV393247:BIV393303 BSR393247:BSR393303 CCN393247:CCN393303 CMJ393247:CMJ393303 CWF393247:CWF393303 DGB393247:DGB393303 DPX393247:DPX393303 DZT393247:DZT393303 EJP393247:EJP393303 ETL393247:ETL393303 FDH393247:FDH393303 FND393247:FND393303 FWZ393247:FWZ393303 GGV393247:GGV393303 GQR393247:GQR393303 HAN393247:HAN393303 HKJ393247:HKJ393303 HUF393247:HUF393303 IEB393247:IEB393303 INX393247:INX393303 IXT393247:IXT393303 JHP393247:JHP393303 JRL393247:JRL393303 KBH393247:KBH393303 KLD393247:KLD393303 KUZ393247:KUZ393303 LEV393247:LEV393303 LOR393247:LOR393303 LYN393247:LYN393303 MIJ393247:MIJ393303 MSF393247:MSF393303 NCB393247:NCB393303 NLX393247:NLX393303 NVT393247:NVT393303 OFP393247:OFP393303 OPL393247:OPL393303 OZH393247:OZH393303 PJD393247:PJD393303 PSZ393247:PSZ393303 QCV393247:QCV393303 QMR393247:QMR393303 QWN393247:QWN393303 RGJ393247:RGJ393303 RQF393247:RQF393303 SAB393247:SAB393303 SJX393247:SJX393303 STT393247:STT393303 TDP393247:TDP393303 TNL393247:TNL393303 TXH393247:TXH393303 UHD393247:UHD393303 UQZ393247:UQZ393303 VAV393247:VAV393303 VKR393247:VKR393303 VUN393247:VUN393303 WEJ393247:WEJ393303 WOF393247:WOF393303 WYB393247:WYB393303 BT458783:BT458839 LP458783:LP458839 VL458783:VL458839 AFH458783:AFH458839 APD458783:APD458839 AYZ458783:AYZ458839 BIV458783:BIV458839 BSR458783:BSR458839 CCN458783:CCN458839 CMJ458783:CMJ458839 CWF458783:CWF458839 DGB458783:DGB458839 DPX458783:DPX458839 DZT458783:DZT458839 EJP458783:EJP458839 ETL458783:ETL458839 FDH458783:FDH458839 FND458783:FND458839 FWZ458783:FWZ458839 GGV458783:GGV458839 GQR458783:GQR458839 HAN458783:HAN458839 HKJ458783:HKJ458839 HUF458783:HUF458839 IEB458783:IEB458839 INX458783:INX458839 IXT458783:IXT458839 JHP458783:JHP458839 JRL458783:JRL458839 KBH458783:KBH458839 KLD458783:KLD458839 KUZ458783:KUZ458839 LEV458783:LEV458839 LOR458783:LOR458839 LYN458783:LYN458839 MIJ458783:MIJ458839 MSF458783:MSF458839 NCB458783:NCB458839 NLX458783:NLX458839 NVT458783:NVT458839 OFP458783:OFP458839 OPL458783:OPL458839 OZH458783:OZH458839 PJD458783:PJD458839 PSZ458783:PSZ458839 QCV458783:QCV458839 QMR458783:QMR458839 QWN458783:QWN458839 RGJ458783:RGJ458839 RQF458783:RQF458839 SAB458783:SAB458839 SJX458783:SJX458839 STT458783:STT458839 TDP458783:TDP458839 TNL458783:TNL458839 TXH458783:TXH458839 UHD458783:UHD458839 UQZ458783:UQZ458839 VAV458783:VAV458839 VKR458783:VKR458839 VUN458783:VUN458839 WEJ458783:WEJ458839 WOF458783:WOF458839 WYB458783:WYB458839 BT524319:BT524375 LP524319:LP524375 VL524319:VL524375 AFH524319:AFH524375 APD524319:APD524375 AYZ524319:AYZ524375 BIV524319:BIV524375 BSR524319:BSR524375 CCN524319:CCN524375 CMJ524319:CMJ524375 CWF524319:CWF524375 DGB524319:DGB524375 DPX524319:DPX524375 DZT524319:DZT524375 EJP524319:EJP524375 ETL524319:ETL524375 FDH524319:FDH524375 FND524319:FND524375 FWZ524319:FWZ524375 GGV524319:GGV524375 GQR524319:GQR524375 HAN524319:HAN524375 HKJ524319:HKJ524375 HUF524319:HUF524375 IEB524319:IEB524375 INX524319:INX524375 IXT524319:IXT524375 JHP524319:JHP524375 JRL524319:JRL524375 KBH524319:KBH524375 KLD524319:KLD524375 KUZ524319:KUZ524375 LEV524319:LEV524375 LOR524319:LOR524375 LYN524319:LYN524375 MIJ524319:MIJ524375 MSF524319:MSF524375 NCB524319:NCB524375 NLX524319:NLX524375 NVT524319:NVT524375 OFP524319:OFP524375 OPL524319:OPL524375 OZH524319:OZH524375 PJD524319:PJD524375 PSZ524319:PSZ524375 QCV524319:QCV524375 QMR524319:QMR524375 QWN524319:QWN524375 RGJ524319:RGJ524375 RQF524319:RQF524375 SAB524319:SAB524375 SJX524319:SJX524375 STT524319:STT524375 TDP524319:TDP524375 TNL524319:TNL524375 TXH524319:TXH524375 UHD524319:UHD524375 UQZ524319:UQZ524375 VAV524319:VAV524375 VKR524319:VKR524375 VUN524319:VUN524375 WEJ524319:WEJ524375 WOF524319:WOF524375 WYB524319:WYB524375 BT589855:BT589911 LP589855:LP589911 VL589855:VL589911 AFH589855:AFH589911 APD589855:APD589911 AYZ589855:AYZ589911 BIV589855:BIV589911 BSR589855:BSR589911 CCN589855:CCN589911 CMJ589855:CMJ589911 CWF589855:CWF589911 DGB589855:DGB589911 DPX589855:DPX589911 DZT589855:DZT589911 EJP589855:EJP589911 ETL589855:ETL589911 FDH589855:FDH589911 FND589855:FND589911 FWZ589855:FWZ589911 GGV589855:GGV589911 GQR589855:GQR589911 HAN589855:HAN589911 HKJ589855:HKJ589911 HUF589855:HUF589911 IEB589855:IEB589911 INX589855:INX589911 IXT589855:IXT589911 JHP589855:JHP589911 JRL589855:JRL589911 KBH589855:KBH589911 KLD589855:KLD589911 KUZ589855:KUZ589911 LEV589855:LEV589911 LOR589855:LOR589911 LYN589855:LYN589911 MIJ589855:MIJ589911 MSF589855:MSF589911 NCB589855:NCB589911 NLX589855:NLX589911 NVT589855:NVT589911 OFP589855:OFP589911 OPL589855:OPL589911 OZH589855:OZH589911 PJD589855:PJD589911 PSZ589855:PSZ589911 QCV589855:QCV589911 QMR589855:QMR589911 QWN589855:QWN589911 RGJ589855:RGJ589911 RQF589855:RQF589911 SAB589855:SAB589911 SJX589855:SJX589911 STT589855:STT589911 TDP589855:TDP589911 TNL589855:TNL589911 TXH589855:TXH589911 UHD589855:UHD589911 UQZ589855:UQZ589911 VAV589855:VAV589911 VKR589855:VKR589911 VUN589855:VUN589911 WEJ589855:WEJ589911 WOF589855:WOF589911 WYB589855:WYB589911 BT655391:BT655447 LP655391:LP655447 VL655391:VL655447 AFH655391:AFH655447 APD655391:APD655447 AYZ655391:AYZ655447 BIV655391:BIV655447 BSR655391:BSR655447 CCN655391:CCN655447 CMJ655391:CMJ655447 CWF655391:CWF655447 DGB655391:DGB655447 DPX655391:DPX655447 DZT655391:DZT655447 EJP655391:EJP655447 ETL655391:ETL655447 FDH655391:FDH655447 FND655391:FND655447 FWZ655391:FWZ655447 GGV655391:GGV655447 GQR655391:GQR655447 HAN655391:HAN655447 HKJ655391:HKJ655447 HUF655391:HUF655447 IEB655391:IEB655447 INX655391:INX655447 IXT655391:IXT655447 JHP655391:JHP655447 JRL655391:JRL655447 KBH655391:KBH655447 KLD655391:KLD655447 KUZ655391:KUZ655447 LEV655391:LEV655447 LOR655391:LOR655447 LYN655391:LYN655447 MIJ655391:MIJ655447 MSF655391:MSF655447 NCB655391:NCB655447 NLX655391:NLX655447 NVT655391:NVT655447 OFP655391:OFP655447 OPL655391:OPL655447 OZH655391:OZH655447 PJD655391:PJD655447 PSZ655391:PSZ655447 QCV655391:QCV655447 QMR655391:QMR655447 QWN655391:QWN655447 RGJ655391:RGJ655447 RQF655391:RQF655447 SAB655391:SAB655447 SJX655391:SJX655447 STT655391:STT655447 TDP655391:TDP655447 TNL655391:TNL655447 TXH655391:TXH655447 UHD655391:UHD655447 UQZ655391:UQZ655447 VAV655391:VAV655447 VKR655391:VKR655447 VUN655391:VUN655447 WEJ655391:WEJ655447 WOF655391:WOF655447 WYB655391:WYB655447 BT720927:BT720983 LP720927:LP720983 VL720927:VL720983 AFH720927:AFH720983 APD720927:APD720983 AYZ720927:AYZ720983 BIV720927:BIV720983 BSR720927:BSR720983 CCN720927:CCN720983 CMJ720927:CMJ720983 CWF720927:CWF720983 DGB720927:DGB720983 DPX720927:DPX720983 DZT720927:DZT720983 EJP720927:EJP720983 ETL720927:ETL720983 FDH720927:FDH720983 FND720927:FND720983 FWZ720927:FWZ720983 GGV720927:GGV720983 GQR720927:GQR720983 HAN720927:HAN720983 HKJ720927:HKJ720983 HUF720927:HUF720983 IEB720927:IEB720983 INX720927:INX720983 IXT720927:IXT720983 JHP720927:JHP720983 JRL720927:JRL720983 KBH720927:KBH720983 KLD720927:KLD720983 KUZ720927:KUZ720983 LEV720927:LEV720983 LOR720927:LOR720983 LYN720927:LYN720983 MIJ720927:MIJ720983 MSF720927:MSF720983 NCB720927:NCB720983 NLX720927:NLX720983 NVT720927:NVT720983 OFP720927:OFP720983 OPL720927:OPL720983 OZH720927:OZH720983 PJD720927:PJD720983 PSZ720927:PSZ720983 QCV720927:QCV720983 QMR720927:QMR720983 QWN720927:QWN720983 RGJ720927:RGJ720983 RQF720927:RQF720983 SAB720927:SAB720983 SJX720927:SJX720983 STT720927:STT720983 TDP720927:TDP720983 TNL720927:TNL720983 TXH720927:TXH720983 UHD720927:UHD720983 UQZ720927:UQZ720983 VAV720927:VAV720983 VKR720927:VKR720983 VUN720927:VUN720983 WEJ720927:WEJ720983 WOF720927:WOF720983 WYB720927:WYB720983 BT786463:BT786519 LP786463:LP786519 VL786463:VL786519 AFH786463:AFH786519 APD786463:APD786519 AYZ786463:AYZ786519 BIV786463:BIV786519 BSR786463:BSR786519 CCN786463:CCN786519 CMJ786463:CMJ786519 CWF786463:CWF786519 DGB786463:DGB786519 DPX786463:DPX786519 DZT786463:DZT786519 EJP786463:EJP786519 ETL786463:ETL786519 FDH786463:FDH786519 FND786463:FND786519 FWZ786463:FWZ786519 GGV786463:GGV786519 GQR786463:GQR786519 HAN786463:HAN786519 HKJ786463:HKJ786519 HUF786463:HUF786519 IEB786463:IEB786519 INX786463:INX786519 IXT786463:IXT786519 JHP786463:JHP786519 JRL786463:JRL786519 KBH786463:KBH786519 KLD786463:KLD786519 KUZ786463:KUZ786519 LEV786463:LEV786519 LOR786463:LOR786519 LYN786463:LYN786519 MIJ786463:MIJ786519 MSF786463:MSF786519 NCB786463:NCB786519 NLX786463:NLX786519 NVT786463:NVT786519 OFP786463:OFP786519 OPL786463:OPL786519 OZH786463:OZH786519 PJD786463:PJD786519 PSZ786463:PSZ786519 QCV786463:QCV786519 QMR786463:QMR786519 QWN786463:QWN786519 RGJ786463:RGJ786519 RQF786463:RQF786519 SAB786463:SAB786519 SJX786463:SJX786519 STT786463:STT786519 TDP786463:TDP786519 TNL786463:TNL786519 TXH786463:TXH786519 UHD786463:UHD786519 UQZ786463:UQZ786519 VAV786463:VAV786519 VKR786463:VKR786519 VUN786463:VUN786519 WEJ786463:WEJ786519 WOF786463:WOF786519 WYB786463:WYB786519 BT851999:BT852055 LP851999:LP852055 VL851999:VL852055 AFH851999:AFH852055 APD851999:APD852055 AYZ851999:AYZ852055 BIV851999:BIV852055 BSR851999:BSR852055 CCN851999:CCN852055 CMJ851999:CMJ852055 CWF851999:CWF852055 DGB851999:DGB852055 DPX851999:DPX852055 DZT851999:DZT852055 EJP851999:EJP852055 ETL851999:ETL852055 FDH851999:FDH852055 FND851999:FND852055 FWZ851999:FWZ852055 GGV851999:GGV852055 GQR851999:GQR852055 HAN851999:HAN852055 HKJ851999:HKJ852055 HUF851999:HUF852055 IEB851999:IEB852055 INX851999:INX852055 IXT851999:IXT852055 JHP851999:JHP852055 JRL851999:JRL852055 KBH851999:KBH852055 KLD851999:KLD852055 KUZ851999:KUZ852055 LEV851999:LEV852055 LOR851999:LOR852055 LYN851999:LYN852055 MIJ851999:MIJ852055 MSF851999:MSF852055 NCB851999:NCB852055 NLX851999:NLX852055 NVT851999:NVT852055 OFP851999:OFP852055 OPL851999:OPL852055 OZH851999:OZH852055 PJD851999:PJD852055 PSZ851999:PSZ852055 QCV851999:QCV852055 QMR851999:QMR852055 QWN851999:QWN852055 RGJ851999:RGJ852055 RQF851999:RQF852055 SAB851999:SAB852055 SJX851999:SJX852055 STT851999:STT852055 TDP851999:TDP852055 TNL851999:TNL852055 TXH851999:TXH852055 UHD851999:UHD852055 UQZ851999:UQZ852055 VAV851999:VAV852055 VKR851999:VKR852055 VUN851999:VUN852055 WEJ851999:WEJ852055 WOF851999:WOF852055 WYB851999:WYB852055 BT917535:BT917591 LP917535:LP917591 VL917535:VL917591 AFH917535:AFH917591 APD917535:APD917591 AYZ917535:AYZ917591 BIV917535:BIV917591 BSR917535:BSR917591 CCN917535:CCN917591 CMJ917535:CMJ917591 CWF917535:CWF917591 DGB917535:DGB917591 DPX917535:DPX917591 DZT917535:DZT917591 EJP917535:EJP917591 ETL917535:ETL917591 FDH917535:FDH917591 FND917535:FND917591 FWZ917535:FWZ917591 GGV917535:GGV917591 GQR917535:GQR917591 HAN917535:HAN917591 HKJ917535:HKJ917591 HUF917535:HUF917591 IEB917535:IEB917591 INX917535:INX917591 IXT917535:IXT917591 JHP917535:JHP917591 JRL917535:JRL917591 KBH917535:KBH917591 KLD917535:KLD917591 KUZ917535:KUZ917591 LEV917535:LEV917591 LOR917535:LOR917591 LYN917535:LYN917591 MIJ917535:MIJ917591 MSF917535:MSF917591 NCB917535:NCB917591 NLX917535:NLX917591 NVT917535:NVT917591 OFP917535:OFP917591 OPL917535:OPL917591 OZH917535:OZH917591 PJD917535:PJD917591 PSZ917535:PSZ917591 QCV917535:QCV917591 QMR917535:QMR917591 QWN917535:QWN917591 RGJ917535:RGJ917591 RQF917535:RQF917591 SAB917535:SAB917591 SJX917535:SJX917591 STT917535:STT917591 TDP917535:TDP917591 TNL917535:TNL917591 TXH917535:TXH917591 UHD917535:UHD917591 UQZ917535:UQZ917591 VAV917535:VAV917591 VKR917535:VKR917591 VUN917535:VUN917591 WEJ917535:WEJ917591 WOF917535:WOF917591 WYB917535:WYB917591 BT983071:BT983127 LP983071:LP983127 VL983071:VL983127 AFH983071:AFH983127 APD983071:APD983127 AYZ983071:AYZ983127 BIV983071:BIV983127 BSR983071:BSR983127 CCN983071:CCN983127 CMJ983071:CMJ983127 CWF983071:CWF983127 DGB983071:DGB983127 DPX983071:DPX983127 DZT983071:DZT983127 EJP983071:EJP983127 ETL983071:ETL983127 FDH983071:FDH983127 FND983071:FND983127 FWZ983071:FWZ983127 GGV983071:GGV983127 GQR983071:GQR983127 HAN983071:HAN983127 HKJ983071:HKJ983127 HUF983071:HUF983127 IEB983071:IEB983127 INX983071:INX983127 IXT983071:IXT983127 JHP983071:JHP983127 JRL983071:JRL983127 KBH983071:KBH983127 KLD983071:KLD983127 KUZ983071:KUZ983127 LEV983071:LEV983127 LOR983071:LOR983127 LYN983071:LYN983127 MIJ983071:MIJ983127 MSF983071:MSF983127 NCB983071:NCB983127 NLX983071:NLX983127 NVT983071:NVT983127 OFP983071:OFP983127 OPL983071:OPL983127 OZH983071:OZH983127 PJD983071:PJD983127 PSZ983071:PSZ983127 QCV983071:QCV983127 QMR983071:QMR983127 QWN983071:QWN983127 RGJ983071:RGJ983127 RQF983071:RQF983127 SAB983071:SAB983127 SJX983071:SJX983127 STT983071:STT983127 TDP983071:TDP983127 TNL983071:TNL983127 TXH983071:TXH983127 UHD983071:UHD983127 UQZ983071:UQZ983127 VAV983071:VAV983127 VKR983071:VKR983127 VUN983071:VUN983127 WEJ983071:WEJ983127 WOF983071:WOF983127 WYB983071:WYB983127 BT13:BT29 LP13:LP29 VL13:VL29 AFH13:AFH29 APD13:APD29 AYZ13:AYZ29 BIV13:BIV29 BSR13:BSR29 CCN13:CCN29 CMJ13:CMJ29 CWF13:CWF29 DGB13:DGB29 DPX13:DPX29 DZT13:DZT29 EJP13:EJP29 ETL13:ETL29 FDH13:FDH29 FND13:FND29 FWZ13:FWZ29 GGV13:GGV29 GQR13:GQR29 HAN13:HAN29 HKJ13:HKJ29 HUF13:HUF29 IEB13:IEB29 INX13:INX29 IXT13:IXT29 JHP13:JHP29 JRL13:JRL29 KBH13:KBH29 KLD13:KLD29 KUZ13:KUZ29 LEV13:LEV29 LOR13:LOR29 LYN13:LYN29 MIJ13:MIJ29 MSF13:MSF29 NCB13:NCB29 NLX13:NLX29 NVT13:NVT29 OFP13:OFP29 OPL13:OPL29 OZH13:OZH29 PJD13:PJD29 PSZ13:PSZ29 QCV13:QCV29 QMR13:QMR29 QWN13:QWN29 RGJ13:RGJ29 RQF13:RQF29 SAB13:SAB29 SJX13:SJX29 STT13:STT29 TDP13:TDP29 TNL13:TNL29 TXH13:TXH29 UHD13:UHD29 UQZ13:UQZ29 VAV13:VAV29 VKR13:VKR29 VUN13:VUN29 WEJ13:WEJ29 WOF13:WOF29 WYB13:WYB29 BT65549:BT65565 LP65549:LP65565 VL65549:VL65565 AFH65549:AFH65565 APD65549:APD65565 AYZ65549:AYZ65565 BIV65549:BIV65565 BSR65549:BSR65565 CCN65549:CCN65565 CMJ65549:CMJ65565 CWF65549:CWF65565 DGB65549:DGB65565 DPX65549:DPX65565 DZT65549:DZT65565 EJP65549:EJP65565 ETL65549:ETL65565 FDH65549:FDH65565 FND65549:FND65565 FWZ65549:FWZ65565 GGV65549:GGV65565 GQR65549:GQR65565 HAN65549:HAN65565 HKJ65549:HKJ65565 HUF65549:HUF65565 IEB65549:IEB65565 INX65549:INX65565 IXT65549:IXT65565 JHP65549:JHP65565 JRL65549:JRL65565 KBH65549:KBH65565 KLD65549:KLD65565 KUZ65549:KUZ65565 LEV65549:LEV65565 LOR65549:LOR65565 LYN65549:LYN65565 MIJ65549:MIJ65565 MSF65549:MSF65565 NCB65549:NCB65565 NLX65549:NLX65565 NVT65549:NVT65565 OFP65549:OFP65565 OPL65549:OPL65565 OZH65549:OZH65565 PJD65549:PJD65565 PSZ65549:PSZ65565 QCV65549:QCV65565 QMR65549:QMR65565 QWN65549:QWN65565 RGJ65549:RGJ65565 RQF65549:RQF65565 SAB65549:SAB65565 SJX65549:SJX65565 STT65549:STT65565 TDP65549:TDP65565 TNL65549:TNL65565 TXH65549:TXH65565 UHD65549:UHD65565 UQZ65549:UQZ65565 VAV65549:VAV65565 VKR65549:VKR65565 VUN65549:VUN65565 WEJ65549:WEJ65565 WOF65549:WOF65565 WYB65549:WYB65565 BT131085:BT131101 LP131085:LP131101 VL131085:VL131101 AFH131085:AFH131101 APD131085:APD131101 AYZ131085:AYZ131101 BIV131085:BIV131101 BSR131085:BSR131101 CCN131085:CCN131101 CMJ131085:CMJ131101 CWF131085:CWF131101 DGB131085:DGB131101 DPX131085:DPX131101 DZT131085:DZT131101 EJP131085:EJP131101 ETL131085:ETL131101 FDH131085:FDH131101 FND131085:FND131101 FWZ131085:FWZ131101 GGV131085:GGV131101 GQR131085:GQR131101 HAN131085:HAN131101 HKJ131085:HKJ131101 HUF131085:HUF131101 IEB131085:IEB131101 INX131085:INX131101 IXT131085:IXT131101 JHP131085:JHP131101 JRL131085:JRL131101 KBH131085:KBH131101 KLD131085:KLD131101 KUZ131085:KUZ131101 LEV131085:LEV131101 LOR131085:LOR131101 LYN131085:LYN131101 MIJ131085:MIJ131101 MSF131085:MSF131101 NCB131085:NCB131101 NLX131085:NLX131101 NVT131085:NVT131101 OFP131085:OFP131101 OPL131085:OPL131101 OZH131085:OZH131101 PJD131085:PJD131101 PSZ131085:PSZ131101 QCV131085:QCV131101 QMR131085:QMR131101 QWN131085:QWN131101 RGJ131085:RGJ131101 RQF131085:RQF131101 SAB131085:SAB131101 SJX131085:SJX131101 STT131085:STT131101 TDP131085:TDP131101 TNL131085:TNL131101 TXH131085:TXH131101 UHD131085:UHD131101 UQZ131085:UQZ131101 VAV131085:VAV131101 VKR131085:VKR131101 VUN131085:VUN131101 WEJ131085:WEJ131101 WOF131085:WOF131101 WYB131085:WYB131101 BT196621:BT196637 LP196621:LP196637 VL196621:VL196637 AFH196621:AFH196637 APD196621:APD196637 AYZ196621:AYZ196637 BIV196621:BIV196637 BSR196621:BSR196637 CCN196621:CCN196637 CMJ196621:CMJ196637 CWF196621:CWF196637 DGB196621:DGB196637 DPX196621:DPX196637 DZT196621:DZT196637 EJP196621:EJP196637 ETL196621:ETL196637 FDH196621:FDH196637 FND196621:FND196637 FWZ196621:FWZ196637 GGV196621:GGV196637 GQR196621:GQR196637 HAN196621:HAN196637 HKJ196621:HKJ196637 HUF196621:HUF196637 IEB196621:IEB196637 INX196621:INX196637 IXT196621:IXT196637 JHP196621:JHP196637 JRL196621:JRL196637 KBH196621:KBH196637 KLD196621:KLD196637 KUZ196621:KUZ196637 LEV196621:LEV196637 LOR196621:LOR196637 LYN196621:LYN196637 MIJ196621:MIJ196637 MSF196621:MSF196637 NCB196621:NCB196637 NLX196621:NLX196637 NVT196621:NVT196637 OFP196621:OFP196637 OPL196621:OPL196637 OZH196621:OZH196637 PJD196621:PJD196637 PSZ196621:PSZ196637 QCV196621:QCV196637 QMR196621:QMR196637 QWN196621:QWN196637 RGJ196621:RGJ196637 RQF196621:RQF196637 SAB196621:SAB196637 SJX196621:SJX196637 STT196621:STT196637 TDP196621:TDP196637 TNL196621:TNL196637 TXH196621:TXH196637 UHD196621:UHD196637 UQZ196621:UQZ196637 VAV196621:VAV196637 VKR196621:VKR196637 VUN196621:VUN196637 WEJ196621:WEJ196637 WOF196621:WOF196637 WYB196621:WYB196637 BT262157:BT262173 LP262157:LP262173 VL262157:VL262173 AFH262157:AFH262173 APD262157:APD262173 AYZ262157:AYZ262173 BIV262157:BIV262173 BSR262157:BSR262173 CCN262157:CCN262173 CMJ262157:CMJ262173 CWF262157:CWF262173 DGB262157:DGB262173 DPX262157:DPX262173 DZT262157:DZT262173 EJP262157:EJP262173 ETL262157:ETL262173 FDH262157:FDH262173 FND262157:FND262173 FWZ262157:FWZ262173 GGV262157:GGV262173 GQR262157:GQR262173 HAN262157:HAN262173 HKJ262157:HKJ262173 HUF262157:HUF262173 IEB262157:IEB262173 INX262157:INX262173 IXT262157:IXT262173 JHP262157:JHP262173 JRL262157:JRL262173 KBH262157:KBH262173 KLD262157:KLD262173 KUZ262157:KUZ262173 LEV262157:LEV262173 LOR262157:LOR262173 LYN262157:LYN262173 MIJ262157:MIJ262173 MSF262157:MSF262173 NCB262157:NCB262173 NLX262157:NLX262173 NVT262157:NVT262173 OFP262157:OFP262173 OPL262157:OPL262173 OZH262157:OZH262173 PJD262157:PJD262173 PSZ262157:PSZ262173 QCV262157:QCV262173 QMR262157:QMR262173 QWN262157:QWN262173 RGJ262157:RGJ262173 RQF262157:RQF262173 SAB262157:SAB262173 SJX262157:SJX262173 STT262157:STT262173 TDP262157:TDP262173 TNL262157:TNL262173 TXH262157:TXH262173 UHD262157:UHD262173 UQZ262157:UQZ262173 VAV262157:VAV262173 VKR262157:VKR262173 VUN262157:VUN262173 WEJ262157:WEJ262173 WOF262157:WOF262173 WYB262157:WYB262173 BT327693:BT327709 LP327693:LP327709 VL327693:VL327709 AFH327693:AFH327709 APD327693:APD327709 AYZ327693:AYZ327709 BIV327693:BIV327709 BSR327693:BSR327709 CCN327693:CCN327709 CMJ327693:CMJ327709 CWF327693:CWF327709 DGB327693:DGB327709 DPX327693:DPX327709 DZT327693:DZT327709 EJP327693:EJP327709 ETL327693:ETL327709 FDH327693:FDH327709 FND327693:FND327709 FWZ327693:FWZ327709 GGV327693:GGV327709 GQR327693:GQR327709 HAN327693:HAN327709 HKJ327693:HKJ327709 HUF327693:HUF327709 IEB327693:IEB327709 INX327693:INX327709 IXT327693:IXT327709 JHP327693:JHP327709 JRL327693:JRL327709 KBH327693:KBH327709 KLD327693:KLD327709 KUZ327693:KUZ327709 LEV327693:LEV327709 LOR327693:LOR327709 LYN327693:LYN327709 MIJ327693:MIJ327709 MSF327693:MSF327709 NCB327693:NCB327709 NLX327693:NLX327709 NVT327693:NVT327709 OFP327693:OFP327709 OPL327693:OPL327709 OZH327693:OZH327709 PJD327693:PJD327709 PSZ327693:PSZ327709 QCV327693:QCV327709 QMR327693:QMR327709 QWN327693:QWN327709 RGJ327693:RGJ327709 RQF327693:RQF327709 SAB327693:SAB327709 SJX327693:SJX327709 STT327693:STT327709 TDP327693:TDP327709 TNL327693:TNL327709 TXH327693:TXH327709 UHD327693:UHD327709 UQZ327693:UQZ327709 VAV327693:VAV327709 VKR327693:VKR327709 VUN327693:VUN327709 WEJ327693:WEJ327709 WOF327693:WOF327709 WYB327693:WYB327709 BT393229:BT393245 LP393229:LP393245 VL393229:VL393245 AFH393229:AFH393245 APD393229:APD393245 AYZ393229:AYZ393245 BIV393229:BIV393245 BSR393229:BSR393245 CCN393229:CCN393245 CMJ393229:CMJ393245 CWF393229:CWF393245 DGB393229:DGB393245 DPX393229:DPX393245 DZT393229:DZT393245 EJP393229:EJP393245 ETL393229:ETL393245 FDH393229:FDH393245 FND393229:FND393245 FWZ393229:FWZ393245 GGV393229:GGV393245 GQR393229:GQR393245 HAN393229:HAN393245 HKJ393229:HKJ393245 HUF393229:HUF393245 IEB393229:IEB393245 INX393229:INX393245 IXT393229:IXT393245 JHP393229:JHP393245 JRL393229:JRL393245 KBH393229:KBH393245 KLD393229:KLD393245 KUZ393229:KUZ393245 LEV393229:LEV393245 LOR393229:LOR393245 LYN393229:LYN393245 MIJ393229:MIJ393245 MSF393229:MSF393245 NCB393229:NCB393245 NLX393229:NLX393245 NVT393229:NVT393245 OFP393229:OFP393245 OPL393229:OPL393245 OZH393229:OZH393245 PJD393229:PJD393245 PSZ393229:PSZ393245 QCV393229:QCV393245 QMR393229:QMR393245 QWN393229:QWN393245 RGJ393229:RGJ393245 RQF393229:RQF393245 SAB393229:SAB393245 SJX393229:SJX393245 STT393229:STT393245 TDP393229:TDP393245 TNL393229:TNL393245 TXH393229:TXH393245 UHD393229:UHD393245 UQZ393229:UQZ393245 VAV393229:VAV393245 VKR393229:VKR393245 VUN393229:VUN393245 WEJ393229:WEJ393245 WOF393229:WOF393245 WYB393229:WYB393245 BT458765:BT458781 LP458765:LP458781 VL458765:VL458781 AFH458765:AFH458781 APD458765:APD458781 AYZ458765:AYZ458781 BIV458765:BIV458781 BSR458765:BSR458781 CCN458765:CCN458781 CMJ458765:CMJ458781 CWF458765:CWF458781 DGB458765:DGB458781 DPX458765:DPX458781 DZT458765:DZT458781 EJP458765:EJP458781 ETL458765:ETL458781 FDH458765:FDH458781 FND458765:FND458781 FWZ458765:FWZ458781 GGV458765:GGV458781 GQR458765:GQR458781 HAN458765:HAN458781 HKJ458765:HKJ458781 HUF458765:HUF458781 IEB458765:IEB458781 INX458765:INX458781 IXT458765:IXT458781 JHP458765:JHP458781 JRL458765:JRL458781 KBH458765:KBH458781 KLD458765:KLD458781 KUZ458765:KUZ458781 LEV458765:LEV458781 LOR458765:LOR458781 LYN458765:LYN458781 MIJ458765:MIJ458781 MSF458765:MSF458781 NCB458765:NCB458781 NLX458765:NLX458781 NVT458765:NVT458781 OFP458765:OFP458781 OPL458765:OPL458781 OZH458765:OZH458781 PJD458765:PJD458781 PSZ458765:PSZ458781 QCV458765:QCV458781 QMR458765:QMR458781 QWN458765:QWN458781 RGJ458765:RGJ458781 RQF458765:RQF458781 SAB458765:SAB458781 SJX458765:SJX458781 STT458765:STT458781 TDP458765:TDP458781 TNL458765:TNL458781 TXH458765:TXH458781 UHD458765:UHD458781 UQZ458765:UQZ458781 VAV458765:VAV458781 VKR458765:VKR458781 VUN458765:VUN458781 WEJ458765:WEJ458781 WOF458765:WOF458781 WYB458765:WYB458781 BT524301:BT524317 LP524301:LP524317 VL524301:VL524317 AFH524301:AFH524317 APD524301:APD524317 AYZ524301:AYZ524317 BIV524301:BIV524317 BSR524301:BSR524317 CCN524301:CCN524317 CMJ524301:CMJ524317 CWF524301:CWF524317 DGB524301:DGB524317 DPX524301:DPX524317 DZT524301:DZT524317 EJP524301:EJP524317 ETL524301:ETL524317 FDH524301:FDH524317 FND524301:FND524317 FWZ524301:FWZ524317 GGV524301:GGV524317 GQR524301:GQR524317 HAN524301:HAN524317 HKJ524301:HKJ524317 HUF524301:HUF524317 IEB524301:IEB524317 INX524301:INX524317 IXT524301:IXT524317 JHP524301:JHP524317 JRL524301:JRL524317 KBH524301:KBH524317 KLD524301:KLD524317 KUZ524301:KUZ524317 LEV524301:LEV524317 LOR524301:LOR524317 LYN524301:LYN524317 MIJ524301:MIJ524317 MSF524301:MSF524317 NCB524301:NCB524317 NLX524301:NLX524317 NVT524301:NVT524317 OFP524301:OFP524317 OPL524301:OPL524317 OZH524301:OZH524317 PJD524301:PJD524317 PSZ524301:PSZ524317 QCV524301:QCV524317 QMR524301:QMR524317 QWN524301:QWN524317 RGJ524301:RGJ524317 RQF524301:RQF524317 SAB524301:SAB524317 SJX524301:SJX524317 STT524301:STT524317 TDP524301:TDP524317 TNL524301:TNL524317 TXH524301:TXH524317 UHD524301:UHD524317 UQZ524301:UQZ524317 VAV524301:VAV524317 VKR524301:VKR524317 VUN524301:VUN524317 WEJ524301:WEJ524317 WOF524301:WOF524317 WYB524301:WYB524317 BT589837:BT589853 LP589837:LP589853 VL589837:VL589853 AFH589837:AFH589853 APD589837:APD589853 AYZ589837:AYZ589853 BIV589837:BIV589853 BSR589837:BSR589853 CCN589837:CCN589853 CMJ589837:CMJ589853 CWF589837:CWF589853 DGB589837:DGB589853 DPX589837:DPX589853 DZT589837:DZT589853 EJP589837:EJP589853 ETL589837:ETL589853 FDH589837:FDH589853 FND589837:FND589853 FWZ589837:FWZ589853 GGV589837:GGV589853 GQR589837:GQR589853 HAN589837:HAN589853 HKJ589837:HKJ589853 HUF589837:HUF589853 IEB589837:IEB589853 INX589837:INX589853 IXT589837:IXT589853 JHP589837:JHP589853 JRL589837:JRL589853 KBH589837:KBH589853 KLD589837:KLD589853 KUZ589837:KUZ589853 LEV589837:LEV589853 LOR589837:LOR589853 LYN589837:LYN589853 MIJ589837:MIJ589853 MSF589837:MSF589853 NCB589837:NCB589853 NLX589837:NLX589853 NVT589837:NVT589853 OFP589837:OFP589853 OPL589837:OPL589853 OZH589837:OZH589853 PJD589837:PJD589853 PSZ589837:PSZ589853 QCV589837:QCV589853 QMR589837:QMR589853 QWN589837:QWN589853 RGJ589837:RGJ589853 RQF589837:RQF589853 SAB589837:SAB589853 SJX589837:SJX589853 STT589837:STT589853 TDP589837:TDP589853 TNL589837:TNL589853 TXH589837:TXH589853 UHD589837:UHD589853 UQZ589837:UQZ589853 VAV589837:VAV589853 VKR589837:VKR589853 VUN589837:VUN589853 WEJ589837:WEJ589853 WOF589837:WOF589853 WYB589837:WYB589853 BT655373:BT655389 LP655373:LP655389 VL655373:VL655389 AFH655373:AFH655389 APD655373:APD655389 AYZ655373:AYZ655389 BIV655373:BIV655389 BSR655373:BSR655389 CCN655373:CCN655389 CMJ655373:CMJ655389 CWF655373:CWF655389 DGB655373:DGB655389 DPX655373:DPX655389 DZT655373:DZT655389 EJP655373:EJP655389 ETL655373:ETL655389 FDH655373:FDH655389 FND655373:FND655389 FWZ655373:FWZ655389 GGV655373:GGV655389 GQR655373:GQR655389 HAN655373:HAN655389 HKJ655373:HKJ655389 HUF655373:HUF655389 IEB655373:IEB655389 INX655373:INX655389 IXT655373:IXT655389 JHP655373:JHP655389 JRL655373:JRL655389 KBH655373:KBH655389 KLD655373:KLD655389 KUZ655373:KUZ655389 LEV655373:LEV655389 LOR655373:LOR655389 LYN655373:LYN655389 MIJ655373:MIJ655389 MSF655373:MSF655389 NCB655373:NCB655389 NLX655373:NLX655389 NVT655373:NVT655389 OFP655373:OFP655389 OPL655373:OPL655389 OZH655373:OZH655389 PJD655373:PJD655389 PSZ655373:PSZ655389 QCV655373:QCV655389 QMR655373:QMR655389 QWN655373:QWN655389 RGJ655373:RGJ655389 RQF655373:RQF655389 SAB655373:SAB655389 SJX655373:SJX655389 STT655373:STT655389 TDP655373:TDP655389 TNL655373:TNL655389 TXH655373:TXH655389 UHD655373:UHD655389 UQZ655373:UQZ655389 VAV655373:VAV655389 VKR655373:VKR655389 VUN655373:VUN655389 WEJ655373:WEJ655389 WOF655373:WOF655389 WYB655373:WYB655389 BT720909:BT720925 LP720909:LP720925 VL720909:VL720925 AFH720909:AFH720925 APD720909:APD720925 AYZ720909:AYZ720925 BIV720909:BIV720925 BSR720909:BSR720925 CCN720909:CCN720925 CMJ720909:CMJ720925 CWF720909:CWF720925 DGB720909:DGB720925 DPX720909:DPX720925 DZT720909:DZT720925 EJP720909:EJP720925 ETL720909:ETL720925 FDH720909:FDH720925 FND720909:FND720925 FWZ720909:FWZ720925 GGV720909:GGV720925 GQR720909:GQR720925 HAN720909:HAN720925 HKJ720909:HKJ720925 HUF720909:HUF720925 IEB720909:IEB720925 INX720909:INX720925 IXT720909:IXT720925 JHP720909:JHP720925 JRL720909:JRL720925 KBH720909:KBH720925 KLD720909:KLD720925 KUZ720909:KUZ720925 LEV720909:LEV720925 LOR720909:LOR720925 LYN720909:LYN720925 MIJ720909:MIJ720925 MSF720909:MSF720925 NCB720909:NCB720925 NLX720909:NLX720925 NVT720909:NVT720925 OFP720909:OFP720925 OPL720909:OPL720925 OZH720909:OZH720925 PJD720909:PJD720925 PSZ720909:PSZ720925 QCV720909:QCV720925 QMR720909:QMR720925 QWN720909:QWN720925 RGJ720909:RGJ720925 RQF720909:RQF720925 SAB720909:SAB720925 SJX720909:SJX720925 STT720909:STT720925 TDP720909:TDP720925 TNL720909:TNL720925 TXH720909:TXH720925 UHD720909:UHD720925 UQZ720909:UQZ720925 VAV720909:VAV720925 VKR720909:VKR720925 VUN720909:VUN720925 WEJ720909:WEJ720925 WOF720909:WOF720925 WYB720909:WYB720925 BT786445:BT786461 LP786445:LP786461 VL786445:VL786461 AFH786445:AFH786461 APD786445:APD786461 AYZ786445:AYZ786461 BIV786445:BIV786461 BSR786445:BSR786461 CCN786445:CCN786461 CMJ786445:CMJ786461 CWF786445:CWF786461 DGB786445:DGB786461 DPX786445:DPX786461 DZT786445:DZT786461 EJP786445:EJP786461 ETL786445:ETL786461 FDH786445:FDH786461 FND786445:FND786461 FWZ786445:FWZ786461 GGV786445:GGV786461 GQR786445:GQR786461 HAN786445:HAN786461 HKJ786445:HKJ786461 HUF786445:HUF786461 IEB786445:IEB786461 INX786445:INX786461 IXT786445:IXT786461 JHP786445:JHP786461 JRL786445:JRL786461 KBH786445:KBH786461 KLD786445:KLD786461 KUZ786445:KUZ786461 LEV786445:LEV786461 LOR786445:LOR786461 LYN786445:LYN786461 MIJ786445:MIJ786461 MSF786445:MSF786461 NCB786445:NCB786461 NLX786445:NLX786461 NVT786445:NVT786461 OFP786445:OFP786461 OPL786445:OPL786461 OZH786445:OZH786461 PJD786445:PJD786461 PSZ786445:PSZ786461 QCV786445:QCV786461 QMR786445:QMR786461 QWN786445:QWN786461 RGJ786445:RGJ786461 RQF786445:RQF786461 SAB786445:SAB786461 SJX786445:SJX786461 STT786445:STT786461 TDP786445:TDP786461 TNL786445:TNL786461 TXH786445:TXH786461 UHD786445:UHD786461 UQZ786445:UQZ786461 VAV786445:VAV786461 VKR786445:VKR786461 VUN786445:VUN786461 WEJ786445:WEJ786461 WOF786445:WOF786461 WYB786445:WYB786461 BT851981:BT851997 LP851981:LP851997 VL851981:VL851997 AFH851981:AFH851997 APD851981:APD851997 AYZ851981:AYZ851997 BIV851981:BIV851997 BSR851981:BSR851997 CCN851981:CCN851997 CMJ851981:CMJ851997 CWF851981:CWF851997 DGB851981:DGB851997 DPX851981:DPX851997 DZT851981:DZT851997 EJP851981:EJP851997 ETL851981:ETL851997 FDH851981:FDH851997 FND851981:FND851997 FWZ851981:FWZ851997 GGV851981:GGV851997 GQR851981:GQR851997 HAN851981:HAN851997 HKJ851981:HKJ851997 HUF851981:HUF851997 IEB851981:IEB851997 INX851981:INX851997 IXT851981:IXT851997 JHP851981:JHP851997 JRL851981:JRL851997 KBH851981:KBH851997 KLD851981:KLD851997 KUZ851981:KUZ851997 LEV851981:LEV851997 LOR851981:LOR851997 LYN851981:LYN851997 MIJ851981:MIJ851997 MSF851981:MSF851997 NCB851981:NCB851997 NLX851981:NLX851997 NVT851981:NVT851997 OFP851981:OFP851997 OPL851981:OPL851997 OZH851981:OZH851997 PJD851981:PJD851997 PSZ851981:PSZ851997 QCV851981:QCV851997 QMR851981:QMR851997 QWN851981:QWN851997 RGJ851981:RGJ851997 RQF851981:RQF851997 SAB851981:SAB851997 SJX851981:SJX851997 STT851981:STT851997 TDP851981:TDP851997 TNL851981:TNL851997 TXH851981:TXH851997 UHD851981:UHD851997 UQZ851981:UQZ851997 VAV851981:VAV851997 VKR851981:VKR851997 VUN851981:VUN851997 WEJ851981:WEJ851997 WOF851981:WOF851997 WYB851981:WYB851997 BT917517:BT917533 LP917517:LP917533 VL917517:VL917533 AFH917517:AFH917533 APD917517:APD917533 AYZ917517:AYZ917533 BIV917517:BIV917533 BSR917517:BSR917533 CCN917517:CCN917533 CMJ917517:CMJ917533 CWF917517:CWF917533 DGB917517:DGB917533 DPX917517:DPX917533 DZT917517:DZT917533 EJP917517:EJP917533 ETL917517:ETL917533 FDH917517:FDH917533 FND917517:FND917533 FWZ917517:FWZ917533 GGV917517:GGV917533 GQR917517:GQR917533 HAN917517:HAN917533 HKJ917517:HKJ917533 HUF917517:HUF917533 IEB917517:IEB917533 INX917517:INX917533 IXT917517:IXT917533 JHP917517:JHP917533 JRL917517:JRL917533 KBH917517:KBH917533 KLD917517:KLD917533 KUZ917517:KUZ917533 LEV917517:LEV917533 LOR917517:LOR917533 LYN917517:LYN917533 MIJ917517:MIJ917533 MSF917517:MSF917533 NCB917517:NCB917533 NLX917517:NLX917533 NVT917517:NVT917533 OFP917517:OFP917533 OPL917517:OPL917533 OZH917517:OZH917533 PJD917517:PJD917533 PSZ917517:PSZ917533 QCV917517:QCV917533 QMR917517:QMR917533 QWN917517:QWN917533 RGJ917517:RGJ917533 RQF917517:RQF917533 SAB917517:SAB917533 SJX917517:SJX917533 STT917517:STT917533 TDP917517:TDP917533 TNL917517:TNL917533 TXH917517:TXH917533 UHD917517:UHD917533 UQZ917517:UQZ917533 VAV917517:VAV917533 VKR917517:VKR917533 VUN917517:VUN917533 WEJ917517:WEJ917533 WOF917517:WOF917533 WYB917517:WYB917533 BT983053:BT983069 LP983053:LP983069 VL983053:VL983069 AFH983053:AFH983069 APD983053:APD983069 AYZ983053:AYZ983069 BIV983053:BIV983069 BSR983053:BSR983069 CCN983053:CCN983069 CMJ983053:CMJ983069 CWF983053:CWF983069 DGB983053:DGB983069 DPX983053:DPX983069 DZT983053:DZT983069 EJP983053:EJP983069 ETL983053:ETL983069 FDH983053:FDH983069 FND983053:FND983069 FWZ983053:FWZ983069 GGV983053:GGV983069 GQR983053:GQR983069 HAN983053:HAN983069 HKJ983053:HKJ983069 HUF983053:HUF983069 IEB983053:IEB983069 INX983053:INX983069 IXT983053:IXT983069 JHP983053:JHP983069 JRL983053:JRL983069 KBH983053:KBH983069 KLD983053:KLD983069 KUZ983053:KUZ983069 LEV983053:LEV983069 LOR983053:LOR983069 LYN983053:LYN983069 MIJ983053:MIJ983069 MSF983053:MSF983069 NCB983053:NCB983069 NLX983053:NLX983069 NVT983053:NVT983069 OFP983053:OFP983069 OPL983053:OPL983069 OZH983053:OZH983069 PJD983053:PJD983069 PSZ983053:PSZ983069 QCV983053:QCV983069 QMR983053:QMR983069 QWN983053:QWN983069 RGJ983053:RGJ983069 RQF983053:RQF983069 SAB983053:SAB983069 SJX983053:SJX983069 STT983053:STT983069 TDP983053:TDP983069 TNL983053:TNL983069 TXH983053:TXH983069 UHD983053:UHD983069 UQZ983053:UQZ983069 VAV983053:VAV983069 VKR983053:VKR983069 VUN983053:VUN983069 WEJ983053:WEJ983069 WOF983053:WOF983069 WYB983053:WYB983069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FO-GH-054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2021-11-23T14:59:14Z</dcterms:modified>
</cp:coreProperties>
</file>